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lenecoulombe/Desktop/"/>
    </mc:Choice>
  </mc:AlternateContent>
  <xr:revisionPtr revIDLastSave="0" documentId="13_ncr:1_{294E520D-1EBA-1644-A910-A1A56E2538C0}" xr6:coauthVersionLast="34" xr6:coauthVersionMax="34" xr10:uidLastSave="{00000000-0000-0000-0000-000000000000}"/>
  <bookViews>
    <workbookView xWindow="0" yWindow="460" windowWidth="25720" windowHeight="16740" tabRatio="500" xr2:uid="{00000000-000D-0000-FFFF-FFFF00000000}"/>
  </bookViews>
  <sheets>
    <sheet name="Feuil1" sheetId="1" r:id="rId1"/>
    <sheet name="Feuil2" sheetId="2" r:id="rId2"/>
  </sheets>
  <definedNames>
    <definedName name="_xlnm.Print_Area" localSheetId="0">Feuil1!$A:$T</definedName>
  </definedNames>
  <calcPr calcId="179017" concurrentCalc="0"/>
</workbook>
</file>

<file path=xl/calcChain.xml><?xml version="1.0" encoding="utf-8"?>
<calcChain xmlns="http://schemas.openxmlformats.org/spreadsheetml/2006/main">
  <c r="Q49" i="1" l="1"/>
  <c r="Q48" i="1"/>
  <c r="Q47" i="1"/>
  <c r="Q46" i="1"/>
  <c r="Q45" i="1"/>
  <c r="Q44" i="1"/>
  <c r="Q43" i="1"/>
  <c r="Q42" i="1"/>
  <c r="Q41" i="1"/>
  <c r="Q40" i="1"/>
  <c r="Q34" i="1"/>
  <c r="Q33" i="1"/>
  <c r="Q32" i="1"/>
  <c r="Q31" i="1"/>
  <c r="Q30" i="1"/>
  <c r="Q29" i="1"/>
  <c r="Q28" i="1"/>
  <c r="Q26" i="1"/>
  <c r="Q27" i="1"/>
  <c r="Q15" i="1"/>
  <c r="Q14" i="1"/>
  <c r="Q13" i="1"/>
  <c r="Q12" i="1"/>
  <c r="Q11" i="1"/>
  <c r="Q9" i="1"/>
  <c r="Q8" i="1"/>
  <c r="Q6" i="1"/>
  <c r="Q4" i="1"/>
  <c r="Q10" i="1"/>
  <c r="Q7" i="1"/>
  <c r="Q5" i="1"/>
  <c r="AF10" i="2"/>
  <c r="AG10" i="2"/>
  <c r="V10" i="2"/>
  <c r="AH10" i="2"/>
  <c r="V26" i="2"/>
  <c r="AH26" i="2"/>
  <c r="AH54" i="2"/>
  <c r="V46" i="2"/>
  <c r="AF46" i="2"/>
  <c r="AH46" i="2"/>
  <c r="V54" i="2"/>
  <c r="V53" i="2"/>
  <c r="N41" i="1"/>
  <c r="N40" i="1"/>
  <c r="N27" i="1"/>
  <c r="AK63" i="2"/>
  <c r="BQ63" i="2"/>
  <c r="AK62" i="2"/>
  <c r="BQ62" i="2"/>
  <c r="AK61" i="2"/>
  <c r="BQ61" i="2"/>
  <c r="AK60" i="2"/>
  <c r="BQ60" i="2"/>
  <c r="AK59" i="2"/>
  <c r="BQ59" i="2"/>
  <c r="AK58" i="2"/>
  <c r="BQ58" i="2"/>
  <c r="AK57" i="2"/>
  <c r="BQ57" i="2"/>
  <c r="AK56" i="2"/>
  <c r="BQ56" i="2"/>
  <c r="AK55" i="2"/>
  <c r="BQ55" i="2"/>
  <c r="AK54" i="2"/>
  <c r="BQ54" i="2"/>
  <c r="AK53" i="2"/>
  <c r="BQ53" i="2"/>
  <c r="AK52" i="2"/>
  <c r="BQ52" i="2"/>
  <c r="AK51" i="2"/>
  <c r="BQ51" i="2"/>
  <c r="AK50" i="2"/>
  <c r="BQ50" i="2"/>
  <c r="AK49" i="2"/>
  <c r="BQ49" i="2"/>
  <c r="AK48" i="2"/>
  <c r="BQ48" i="2"/>
  <c r="AK47" i="2"/>
  <c r="BQ47" i="2"/>
  <c r="AK46" i="2"/>
  <c r="BQ46" i="2"/>
  <c r="T21" i="2"/>
  <c r="AK21" i="2"/>
  <c r="BQ21" i="2"/>
  <c r="T20" i="2"/>
  <c r="AK20" i="2"/>
  <c r="BQ20" i="2"/>
  <c r="T19" i="2"/>
  <c r="AK19" i="2"/>
  <c r="BQ19" i="2"/>
  <c r="T18" i="2"/>
  <c r="AK18" i="2"/>
  <c r="BQ18" i="2"/>
  <c r="T17" i="2"/>
  <c r="AK17" i="2"/>
  <c r="BQ17" i="2"/>
  <c r="T16" i="2"/>
  <c r="AK16" i="2"/>
  <c r="BQ16" i="2"/>
  <c r="T15" i="2"/>
  <c r="AK15" i="2"/>
  <c r="BQ15" i="2"/>
  <c r="T14" i="2"/>
  <c r="AK14" i="2"/>
  <c r="BQ14" i="2"/>
  <c r="T13" i="2"/>
  <c r="AK13" i="2"/>
  <c r="BQ13" i="2"/>
  <c r="T12" i="2"/>
  <c r="AK12" i="2"/>
  <c r="BQ12" i="2"/>
  <c r="T11" i="2"/>
  <c r="AK11" i="2"/>
  <c r="BQ11" i="2"/>
  <c r="T10" i="2"/>
  <c r="AK10" i="2"/>
  <c r="BQ10" i="2"/>
  <c r="T9" i="2"/>
  <c r="AK9" i="2"/>
  <c r="BQ9" i="2"/>
  <c r="T8" i="2"/>
  <c r="AK8" i="2"/>
  <c r="BQ8" i="2"/>
  <c r="T7" i="2"/>
  <c r="AK7" i="2"/>
  <c r="BQ7" i="2"/>
  <c r="T6" i="2"/>
  <c r="AK6" i="2"/>
  <c r="BQ6" i="2"/>
  <c r="T5" i="2"/>
  <c r="AK5" i="2"/>
  <c r="BQ5" i="2"/>
  <c r="T4" i="2"/>
  <c r="AK4" i="2"/>
  <c r="BQ4" i="2"/>
  <c r="Q47" i="2"/>
  <c r="Q46" i="2"/>
  <c r="M47" i="2"/>
  <c r="L47" i="2"/>
  <c r="M46" i="2"/>
  <c r="L46" i="2"/>
  <c r="P26" i="2"/>
  <c r="Q26" i="2"/>
  <c r="P27" i="2"/>
  <c r="Q27" i="2"/>
  <c r="P28" i="2"/>
  <c r="Q28" i="2"/>
  <c r="M25" i="2"/>
  <c r="O25" i="2"/>
  <c r="P25" i="2"/>
  <c r="Q25" i="2"/>
  <c r="Q31" i="2"/>
  <c r="Q30" i="2"/>
  <c r="P29" i="2"/>
  <c r="Q29" i="2"/>
  <c r="M28" i="2"/>
  <c r="L28" i="2"/>
  <c r="M26" i="2"/>
  <c r="L25" i="2"/>
  <c r="L26" i="2"/>
  <c r="M27" i="2"/>
  <c r="L27" i="2"/>
  <c r="M8" i="2"/>
  <c r="O8" i="2"/>
  <c r="M7" i="2"/>
  <c r="O7" i="2"/>
  <c r="M5" i="2"/>
  <c r="O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F17" i="2"/>
  <c r="AG17" i="2"/>
  <c r="AF18" i="2"/>
  <c r="AG18" i="2"/>
  <c r="AF19" i="2"/>
  <c r="AG19" i="2"/>
  <c r="AF20" i="2"/>
  <c r="AG20" i="2"/>
  <c r="AF21" i="2"/>
  <c r="AG21" i="2"/>
  <c r="V17" i="2"/>
  <c r="AH17" i="2"/>
  <c r="V18" i="2"/>
  <c r="AH18" i="2"/>
  <c r="V19" i="2"/>
  <c r="AH19" i="2"/>
  <c r="V20" i="2"/>
  <c r="AH20" i="2"/>
  <c r="V21" i="2"/>
  <c r="AH21" i="2"/>
  <c r="AF5" i="2"/>
  <c r="AF6" i="2"/>
  <c r="AF7" i="2"/>
  <c r="AF8" i="2"/>
  <c r="AF9" i="2"/>
  <c r="AF11" i="2"/>
  <c r="AF12" i="2"/>
  <c r="AF13" i="2"/>
  <c r="AF14" i="2"/>
  <c r="AF15" i="2"/>
  <c r="AF16" i="2"/>
  <c r="AF4" i="2"/>
  <c r="F17" i="2"/>
  <c r="P17" i="2"/>
  <c r="Q17" i="2"/>
  <c r="R17" i="2"/>
  <c r="F18" i="2"/>
  <c r="P18" i="2"/>
  <c r="Q18" i="2"/>
  <c r="R18" i="2"/>
  <c r="F19" i="2"/>
  <c r="P19" i="2"/>
  <c r="Q19" i="2"/>
  <c r="R19" i="2"/>
  <c r="F20" i="2"/>
  <c r="P20" i="2"/>
  <c r="Q20" i="2"/>
  <c r="R20" i="2"/>
  <c r="F21" i="2"/>
  <c r="P21" i="2"/>
  <c r="Q21" i="2"/>
  <c r="R21" i="2"/>
  <c r="K10" i="2"/>
  <c r="K11" i="2"/>
  <c r="K12" i="2"/>
  <c r="K13" i="2"/>
  <c r="K14" i="2"/>
  <c r="K15" i="2"/>
  <c r="K16" i="2"/>
  <c r="K17" i="2"/>
  <c r="K18" i="2"/>
  <c r="K19" i="2"/>
  <c r="K20" i="2"/>
  <c r="K21" i="2"/>
  <c r="L10" i="2"/>
  <c r="L11" i="2"/>
  <c r="L12" i="2"/>
  <c r="L13" i="2"/>
  <c r="L14" i="2"/>
  <c r="L15" i="2"/>
  <c r="L16" i="2"/>
  <c r="L17" i="2"/>
  <c r="L18" i="2"/>
  <c r="L19" i="2"/>
  <c r="L20" i="2"/>
  <c r="L21" i="2"/>
  <c r="M10" i="2"/>
  <c r="M11" i="2"/>
  <c r="M12" i="2"/>
  <c r="M13" i="2"/>
  <c r="M14" i="2"/>
  <c r="M15" i="2"/>
  <c r="M16" i="2"/>
  <c r="M17" i="2"/>
  <c r="M18" i="2"/>
  <c r="M19" i="2"/>
  <c r="M20" i="2"/>
  <c r="M21" i="2"/>
  <c r="P9" i="2"/>
  <c r="P10" i="2"/>
  <c r="P11" i="2"/>
  <c r="P12" i="2"/>
  <c r="P13" i="2"/>
  <c r="P14" i="2"/>
  <c r="P15" i="2"/>
  <c r="P16" i="2"/>
  <c r="P4" i="2"/>
  <c r="P5" i="2"/>
  <c r="P6" i="2"/>
  <c r="P7" i="2"/>
  <c r="F4" i="2"/>
  <c r="AK25" i="2"/>
  <c r="V16" i="2"/>
  <c r="AG16" i="2"/>
  <c r="AH16" i="2"/>
  <c r="F16" i="2"/>
  <c r="Q16" i="2"/>
  <c r="R16" i="2"/>
  <c r="V15" i="2"/>
  <c r="AG15" i="2"/>
  <c r="AH15" i="2"/>
  <c r="F15" i="2"/>
  <c r="Q15" i="2"/>
  <c r="R15" i="2"/>
  <c r="V14" i="2"/>
  <c r="AG14" i="2"/>
  <c r="AH14" i="2"/>
  <c r="F14" i="2"/>
  <c r="Q14" i="2"/>
  <c r="R14" i="2"/>
  <c r="V13" i="2"/>
  <c r="AG13" i="2"/>
  <c r="AH13" i="2"/>
  <c r="AA13" i="2"/>
  <c r="AC13" i="2"/>
  <c r="AB13" i="2"/>
  <c r="F13" i="2"/>
  <c r="Q13" i="2"/>
  <c r="R13" i="2"/>
  <c r="V12" i="2"/>
  <c r="AG12" i="2"/>
  <c r="AH12" i="2"/>
  <c r="AA12" i="2"/>
  <c r="AC12" i="2"/>
  <c r="AB12" i="2"/>
  <c r="F12" i="2"/>
  <c r="Q12" i="2"/>
  <c r="R12" i="2"/>
  <c r="V11" i="2"/>
  <c r="AG11" i="2"/>
  <c r="AH11" i="2"/>
  <c r="AA11" i="2"/>
  <c r="AC11" i="2"/>
  <c r="AB11" i="2"/>
  <c r="F11" i="2"/>
  <c r="Q11" i="2"/>
  <c r="R11" i="2"/>
  <c r="AC10" i="2"/>
  <c r="AB10" i="2"/>
  <c r="F10" i="2"/>
  <c r="Q10" i="2"/>
  <c r="R10" i="2"/>
  <c r="V9" i="2"/>
  <c r="AG9" i="2"/>
  <c r="AH9" i="2"/>
  <c r="AA9" i="2"/>
  <c r="AC9" i="2"/>
  <c r="AB9" i="2"/>
  <c r="F9" i="2"/>
  <c r="Q9" i="2"/>
  <c r="R9" i="2"/>
  <c r="K9" i="2"/>
  <c r="M9" i="2"/>
  <c r="L9" i="2"/>
  <c r="V8" i="2"/>
  <c r="AG8" i="2"/>
  <c r="AH8" i="2"/>
  <c r="AA8" i="2"/>
  <c r="AC8" i="2"/>
  <c r="AB8" i="2"/>
  <c r="F8" i="2"/>
  <c r="P8" i="2"/>
  <c r="Q8" i="2"/>
  <c r="R8" i="2"/>
  <c r="L8" i="2"/>
  <c r="V7" i="2"/>
  <c r="AG7" i="2"/>
  <c r="AH7" i="2"/>
  <c r="AC7" i="2"/>
  <c r="AB7" i="2"/>
  <c r="F7" i="2"/>
  <c r="Q7" i="2"/>
  <c r="R7" i="2"/>
  <c r="L7" i="2"/>
  <c r="V6" i="2"/>
  <c r="AG6" i="2"/>
  <c r="AH6" i="2"/>
  <c r="AA6" i="2"/>
  <c r="AC6" i="2"/>
  <c r="AB6" i="2"/>
  <c r="F6" i="2"/>
  <c r="Q6" i="2"/>
  <c r="R6" i="2"/>
  <c r="K6" i="2"/>
  <c r="M6" i="2"/>
  <c r="L6" i="2"/>
  <c r="V5" i="2"/>
  <c r="AG5" i="2"/>
  <c r="AH5" i="2"/>
  <c r="AC5" i="2"/>
  <c r="AB5" i="2"/>
  <c r="F5" i="2"/>
  <c r="Q5" i="2"/>
  <c r="R5" i="2"/>
  <c r="L5" i="2"/>
  <c r="V4" i="2"/>
  <c r="AG4" i="2"/>
  <c r="AH4" i="2"/>
  <c r="AA4" i="2"/>
  <c r="AC4" i="2"/>
  <c r="AB4" i="2"/>
  <c r="Q4" i="2"/>
  <c r="R4" i="2"/>
  <c r="M4" i="2"/>
  <c r="L4" i="2"/>
  <c r="AJ7" i="2"/>
  <c r="AJ11" i="2"/>
  <c r="AJ15" i="2"/>
  <c r="AJ19" i="2"/>
  <c r="AJ8" i="2"/>
  <c r="AJ5" i="2"/>
  <c r="AJ9" i="2"/>
  <c r="AJ13" i="2"/>
  <c r="AJ17" i="2"/>
  <c r="AJ21" i="2"/>
  <c r="AJ10" i="2"/>
  <c r="AJ14" i="2"/>
  <c r="AJ18" i="2"/>
  <c r="AJ4" i="2"/>
  <c r="AJ12" i="2"/>
  <c r="AJ16" i="2"/>
  <c r="AJ20" i="2"/>
  <c r="AJ6" i="2"/>
</calcChain>
</file>

<file path=xl/sharedStrings.xml><?xml version="1.0" encoding="utf-8"?>
<sst xmlns="http://schemas.openxmlformats.org/spreadsheetml/2006/main" count="460" uniqueCount="110">
  <si>
    <t>Pré-débutant</t>
  </si>
  <si>
    <t>Bromont</t>
  </si>
  <si>
    <t>Culmule de point saison</t>
  </si>
  <si>
    <t>ROYAL</t>
  </si>
  <si>
    <t>NOM DU CAVALIER</t>
  </si>
  <si>
    <t xml:space="preserve">       # DE COMPÉTITEUR</t>
  </si>
  <si>
    <t>NOM DU CHEVAL</t>
  </si>
  <si>
    <t>Jr/Am</t>
  </si>
  <si>
    <t>Position</t>
  </si>
  <si>
    <t>Championnat saison</t>
  </si>
  <si>
    <t>Championnat</t>
  </si>
  <si>
    <t>Cumule des Points</t>
  </si>
  <si>
    <t>Cumule des points</t>
  </si>
  <si>
    <t>Débutant</t>
  </si>
  <si>
    <t>Pre Entrainment</t>
  </si>
  <si>
    <t>Nom du cavalier</t>
  </si>
  <si>
    <t># du competiteur</t>
  </si>
  <si>
    <t>JR/AM</t>
  </si>
  <si>
    <t>Cumule des Pounts</t>
  </si>
  <si>
    <t>Lac Brome</t>
  </si>
  <si>
    <t>Final Bromont</t>
  </si>
  <si>
    <t>Bromont Final</t>
  </si>
  <si>
    <t>Dessage</t>
  </si>
  <si>
    <t>Phase de saut</t>
  </si>
  <si>
    <t>Reprise</t>
  </si>
  <si>
    <t>Pénalité</t>
  </si>
  <si>
    <t>Pénalité Saut non-fixe</t>
  </si>
  <si>
    <t>Pénalité Saut fixe</t>
  </si>
  <si>
    <t>Distance (en m)</t>
  </si>
  <si>
    <t>Temps optimal (en s)  (Vitesse Optimal 325m/min)</t>
  </si>
  <si>
    <t>Fenêtre de temps</t>
  </si>
  <si>
    <t>Temps exécuté</t>
  </si>
  <si>
    <t>Seconde hors fenêtre</t>
  </si>
  <si>
    <t>Pénalité de temps (0,4 pt /sec en plus ou 1pt /sec en moins)</t>
  </si>
  <si>
    <t>Total pénalités</t>
  </si>
  <si>
    <t>Total final</t>
  </si>
  <si>
    <t>Reprise (%)</t>
  </si>
  <si>
    <t>Temps exécuté (s)</t>
  </si>
  <si>
    <t>Cumule de points de Saison</t>
  </si>
  <si>
    <t>Pré Entrainement</t>
  </si>
  <si>
    <t>Kellyann Gauvin</t>
  </si>
  <si>
    <t>Jelly Bean</t>
  </si>
  <si>
    <t>Julianne Lussier</t>
  </si>
  <si>
    <t>Cabral</t>
  </si>
  <si>
    <t>Aryane Gauthier-Leduc</t>
  </si>
  <si>
    <t>Lady In Red</t>
  </si>
  <si>
    <t>Valérie Gilbert</t>
  </si>
  <si>
    <t>Alaska d'Aljarad</t>
  </si>
  <si>
    <t>Sara Deriviere</t>
  </si>
  <si>
    <t>AA</t>
  </si>
  <si>
    <t>Suka Wakam Oreo</t>
  </si>
  <si>
    <t>Joanie Bouchard</t>
  </si>
  <si>
    <t>Moon</t>
  </si>
  <si>
    <t>Audrey Boulanger-Ruel</t>
  </si>
  <si>
    <t>Maybelline</t>
  </si>
  <si>
    <t>Charlotte Proulx</t>
  </si>
  <si>
    <t>Pinochio</t>
  </si>
  <si>
    <t>Magella Robitaille</t>
  </si>
  <si>
    <t>Old Spice</t>
  </si>
  <si>
    <t>Maude Gagnon</t>
  </si>
  <si>
    <t xml:space="preserve"> </t>
  </si>
  <si>
    <t>Lexington Avenue</t>
  </si>
  <si>
    <t>EL</t>
  </si>
  <si>
    <t>Marie Lou Roy</t>
  </si>
  <si>
    <t>JR</t>
  </si>
  <si>
    <t>Maverick</t>
  </si>
  <si>
    <t>Kathleen Desrochers</t>
  </si>
  <si>
    <t>Ouvert</t>
  </si>
  <si>
    <t>Farrah</t>
  </si>
  <si>
    <t>Lucy Davis</t>
  </si>
  <si>
    <t>AM</t>
  </si>
  <si>
    <t>Senechal</t>
  </si>
  <si>
    <t>Lucie Davis</t>
  </si>
  <si>
    <t>ouvert</t>
  </si>
  <si>
    <t>Elio</t>
  </si>
  <si>
    <t>Babette</t>
  </si>
  <si>
    <t>Daphnée Carignan</t>
  </si>
  <si>
    <t>Bayleys</t>
  </si>
  <si>
    <t>Elim</t>
  </si>
  <si>
    <t>Joannie Bouvhard</t>
  </si>
  <si>
    <t>Marie lou Roy</t>
  </si>
  <si>
    <t>babette</t>
  </si>
  <si>
    <t>Tanya Moreau</t>
  </si>
  <si>
    <t>Beau bonhomme</t>
  </si>
  <si>
    <t>Anne Taschereau</t>
  </si>
  <si>
    <t>Sévrina Richard</t>
  </si>
  <si>
    <t>Mykaelle Breton</t>
  </si>
  <si>
    <t>Mindy-Sue Hansford</t>
  </si>
  <si>
    <t>Elsa Poulin</t>
  </si>
  <si>
    <t>Mickey</t>
  </si>
  <si>
    <t>Choco Rage</t>
  </si>
  <si>
    <t>Ron Weasley</t>
  </si>
  <si>
    <t>Kinder</t>
  </si>
  <si>
    <t>Baileys</t>
  </si>
  <si>
    <t>Matysse Breton</t>
  </si>
  <si>
    <t>Laurie Barnabé-Francoeur</t>
  </si>
  <si>
    <t>Catherine Bureau</t>
  </si>
  <si>
    <t>Cadence</t>
  </si>
  <si>
    <t>A little piece of heaven</t>
  </si>
  <si>
    <t>Tanguy</t>
  </si>
  <si>
    <t>Marie-Mikaela Longval</t>
  </si>
  <si>
    <t>Solid Gold</t>
  </si>
  <si>
    <t>E</t>
  </si>
  <si>
    <t>BROMONT FINALE</t>
  </si>
  <si>
    <t>Marie-Gabrielle Bronsard</t>
  </si>
  <si>
    <t>Threes are wild</t>
  </si>
  <si>
    <t>Solano</t>
  </si>
  <si>
    <t>Thress are wild</t>
  </si>
  <si>
    <t>OR</t>
  </si>
  <si>
    <t>ARGENT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</si>
</sst>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$&quot;"/>
  </numFmts>
  <fonts count="3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D4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2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Calibri"/>
      <family val="2"/>
    </font>
    <font>
      <b/>
      <sz val="12"/>
      <color rgb="FF0000D4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</font>
    <font>
      <sz val="10"/>
      <color rgb="FF2F4BBE"/>
      <name val="Arial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CC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E26B0A"/>
        <bgColor rgb="FF000000"/>
      </patternFill>
    </fill>
    <fill>
      <patternFill patternType="solid">
        <fgColor rgb="FFCCFFCC"/>
        <bgColor rgb="FF4EE257"/>
      </patternFill>
    </fill>
    <fill>
      <patternFill patternType="solid">
        <fgColor rgb="FFFFFF00"/>
        <bgColor rgb="FF4EE257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FFFFCC"/>
      </patternFill>
    </fill>
    <fill>
      <patternFill patternType="solid">
        <fgColor rgb="FFC00000"/>
        <bgColor rgb="FF000000"/>
      </patternFill>
    </fill>
  </fills>
  <borders count="1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auto="1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dotted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indexed="8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/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</borders>
  <cellStyleXfs count="76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51">
    <xf numFmtId="0" fontId="0" fillId="0" borderId="0" xfId="0"/>
    <xf numFmtId="0" fontId="6" fillId="2" borderId="7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/>
    <xf numFmtId="0" fontId="5" fillId="3" borderId="19" xfId="0" applyFont="1" applyFill="1" applyBorder="1"/>
    <xf numFmtId="0" fontId="12" fillId="0" borderId="25" xfId="0" applyFont="1" applyBorder="1" applyAlignment="1">
      <alignment horizontal="center"/>
    </xf>
    <xf numFmtId="0" fontId="5" fillId="0" borderId="26" xfId="0" applyFont="1" applyBorder="1"/>
    <xf numFmtId="0" fontId="5" fillId="0" borderId="27" xfId="0" applyFont="1" applyBorder="1"/>
    <xf numFmtId="0" fontId="5" fillId="3" borderId="27" xfId="0" applyFont="1" applyFill="1" applyBorder="1"/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2" fontId="8" fillId="0" borderId="17" xfId="0" applyNumberFormat="1" applyFont="1" applyBorder="1" applyAlignment="1">
      <alignment horizontal="center"/>
    </xf>
    <xf numFmtId="0" fontId="5" fillId="3" borderId="36" xfId="0" applyFont="1" applyFill="1" applyBorder="1"/>
    <xf numFmtId="0" fontId="5" fillId="0" borderId="19" xfId="0" applyFont="1" applyBorder="1" applyAlignment="1">
      <alignment horizontal="center"/>
    </xf>
    <xf numFmtId="0" fontId="5" fillId="3" borderId="18" xfId="0" applyFont="1" applyFill="1" applyBorder="1"/>
    <xf numFmtId="164" fontId="8" fillId="8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8" borderId="0" xfId="0" applyNumberFormat="1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textRotation="180" wrapText="1"/>
      <protection locked="0"/>
    </xf>
    <xf numFmtId="0" fontId="14" fillId="5" borderId="0" xfId="0" applyFont="1" applyFill="1" applyBorder="1" applyAlignment="1" applyProtection="1">
      <alignment horizontal="center" vertical="center" wrapText="1"/>
      <protection locked="0"/>
    </xf>
    <xf numFmtId="0" fontId="11" fillId="10" borderId="0" xfId="0" applyFont="1" applyFill="1" applyBorder="1" applyAlignment="1" applyProtection="1">
      <alignment horizontal="center" vertical="center" textRotation="180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5" fillId="7" borderId="26" xfId="0" applyFont="1" applyFill="1" applyBorder="1"/>
    <xf numFmtId="0" fontId="5" fillId="7" borderId="19" xfId="0" applyFont="1" applyFill="1" applyBorder="1"/>
    <xf numFmtId="0" fontId="6" fillId="9" borderId="11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5" fillId="9" borderId="19" xfId="0" applyFont="1" applyFill="1" applyBorder="1"/>
    <xf numFmtId="0" fontId="6" fillId="9" borderId="21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23" fillId="12" borderId="61" xfId="5" applyNumberFormat="1" applyFont="1" applyFill="1" applyBorder="1" applyAlignment="1" applyProtection="1">
      <alignment horizontal="center" vertical="center" textRotation="180" wrapText="1"/>
      <protection locked="0"/>
    </xf>
    <xf numFmtId="0" fontId="28" fillId="12" borderId="65" xfId="5" applyNumberFormat="1" applyFont="1" applyFill="1" applyBorder="1" applyAlignment="1" applyProtection="1">
      <alignment horizontal="center" vertical="center" textRotation="180" wrapText="1"/>
      <protection locked="0"/>
    </xf>
    <xf numFmtId="0" fontId="26" fillId="12" borderId="53" xfId="5" applyNumberFormat="1" applyFont="1" applyFill="1" applyBorder="1" applyAlignment="1" applyProtection="1">
      <alignment horizontal="center" vertical="center" wrapText="1"/>
      <protection locked="0"/>
    </xf>
    <xf numFmtId="0" fontId="26" fillId="12" borderId="54" xfId="5" applyNumberFormat="1" applyFont="1" applyFill="1" applyBorder="1" applyAlignment="1" applyProtection="1">
      <alignment horizontal="center" vertical="center" wrapText="1"/>
      <protection locked="0"/>
    </xf>
    <xf numFmtId="0" fontId="27" fillId="12" borderId="61" xfId="5" applyNumberFormat="1" applyFont="1" applyFill="1" applyBorder="1" applyAlignment="1" applyProtection="1">
      <alignment horizontal="center" vertical="center" textRotation="180" wrapText="1"/>
      <protection locked="0"/>
    </xf>
    <xf numFmtId="0" fontId="26" fillId="12" borderId="62" xfId="5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5" applyNumberFormat="1" applyFont="1" applyBorder="1" applyAlignment="1" applyProtection="1">
      <alignment horizontal="left" vertical="center" wrapText="1"/>
      <protection locked="0"/>
    </xf>
    <xf numFmtId="0" fontId="28" fillId="0" borderId="15" xfId="5" applyNumberFormat="1" applyFont="1" applyBorder="1" applyAlignment="1" applyProtection="1">
      <alignment horizontal="center" vertical="center" wrapText="1"/>
      <protection locked="0"/>
    </xf>
    <xf numFmtId="0" fontId="25" fillId="0" borderId="68" xfId="5" applyFont="1" applyBorder="1" applyAlignment="1">
      <alignment horizontal="center"/>
    </xf>
    <xf numFmtId="2" fontId="25" fillId="0" borderId="69" xfId="5" applyNumberFormat="1" applyFont="1" applyBorder="1" applyAlignment="1" applyProtection="1">
      <alignment horizontal="center" vertical="center" wrapText="1"/>
      <protection locked="0"/>
    </xf>
    <xf numFmtId="0" fontId="29" fillId="0" borderId="70" xfId="5" applyFont="1" applyBorder="1" applyAlignment="1">
      <alignment horizontal="center"/>
    </xf>
    <xf numFmtId="0" fontId="25" fillId="0" borderId="69" xfId="5" applyFont="1" applyBorder="1" applyAlignment="1">
      <alignment horizontal="center"/>
    </xf>
    <xf numFmtId="1" fontId="25" fillId="0" borderId="69" xfId="5" applyNumberFormat="1" applyFont="1" applyBorder="1" applyAlignment="1">
      <alignment horizontal="center"/>
    </xf>
    <xf numFmtId="2" fontId="25" fillId="0" borderId="69" xfId="5" applyNumberFormat="1" applyFont="1" applyBorder="1" applyAlignment="1">
      <alignment horizontal="center"/>
    </xf>
    <xf numFmtId="0" fontId="0" fillId="0" borderId="36" xfId="0" applyBorder="1"/>
    <xf numFmtId="0" fontId="25" fillId="0" borderId="69" xfId="5" applyNumberFormat="1" applyFont="1" applyBorder="1" applyAlignment="1" applyProtection="1">
      <alignment horizontal="center" vertical="center" wrapText="1"/>
      <protection locked="0"/>
    </xf>
    <xf numFmtId="20" fontId="25" fillId="0" borderId="69" xfId="5" applyNumberFormat="1" applyFont="1" applyBorder="1" applyAlignment="1">
      <alignment horizontal="center"/>
    </xf>
    <xf numFmtId="0" fontId="25" fillId="0" borderId="72" xfId="5" applyFont="1" applyBorder="1" applyAlignment="1">
      <alignment horizontal="center"/>
    </xf>
    <xf numFmtId="0" fontId="25" fillId="0" borderId="73" xfId="5" applyNumberFormat="1" applyFont="1" applyBorder="1" applyAlignment="1" applyProtection="1">
      <alignment horizontal="center" vertical="center" wrapText="1"/>
      <protection locked="0"/>
    </xf>
    <xf numFmtId="0" fontId="29" fillId="0" borderId="74" xfId="5" applyFont="1" applyBorder="1" applyAlignment="1">
      <alignment horizontal="center"/>
    </xf>
    <xf numFmtId="0" fontId="25" fillId="0" borderId="75" xfId="5" applyFont="1" applyBorder="1" applyAlignment="1">
      <alignment horizontal="center"/>
    </xf>
    <xf numFmtId="0" fontId="25" fillId="0" borderId="73" xfId="5" applyFont="1" applyBorder="1" applyAlignment="1">
      <alignment horizontal="center"/>
    </xf>
    <xf numFmtId="20" fontId="25" fillId="0" borderId="73" xfId="5" applyNumberFormat="1" applyFont="1" applyBorder="1" applyAlignment="1">
      <alignment horizontal="center"/>
    </xf>
    <xf numFmtId="0" fontId="0" fillId="0" borderId="26" xfId="0" applyBorder="1"/>
    <xf numFmtId="0" fontId="25" fillId="0" borderId="15" xfId="5" applyNumberFormat="1" applyFont="1" applyBorder="1" applyAlignment="1" applyProtection="1">
      <alignment horizontal="center" vertical="center" wrapText="1"/>
      <protection locked="0"/>
    </xf>
    <xf numFmtId="0" fontId="4" fillId="14" borderId="8" xfId="0" applyFont="1" applyFill="1" applyBorder="1" applyAlignment="1" applyProtection="1">
      <alignment horizontal="center" vertical="center" textRotation="180" wrapText="1"/>
      <protection locked="0"/>
    </xf>
    <xf numFmtId="0" fontId="11" fillId="14" borderId="9" xfId="0" applyFont="1" applyFill="1" applyBorder="1" applyAlignment="1" applyProtection="1">
      <alignment horizontal="center" vertical="center" textRotation="180" wrapText="1"/>
      <protection locked="0"/>
    </xf>
    <xf numFmtId="0" fontId="8" fillId="0" borderId="68" xfId="0" applyFont="1" applyBorder="1" applyAlignment="1">
      <alignment horizontal="center"/>
    </xf>
    <xf numFmtId="2" fontId="8" fillId="0" borderId="17" xfId="0" applyNumberFormat="1" applyFont="1" applyBorder="1" applyAlignment="1" applyProtection="1">
      <alignment horizontal="center" vertical="center" wrapText="1"/>
      <protection locked="0"/>
    </xf>
    <xf numFmtId="1" fontId="8" fillId="0" borderId="17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31" fillId="13" borderId="85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31" fillId="13" borderId="23" xfId="0" applyFont="1" applyFill="1" applyBorder="1" applyAlignment="1" applyProtection="1">
      <alignment horizontal="center" vertical="center" wrapText="1"/>
      <protection locked="0"/>
    </xf>
    <xf numFmtId="164" fontId="25" fillId="16" borderId="78" xfId="5" applyNumberFormat="1" applyFont="1" applyFill="1" applyBorder="1" applyAlignment="1" applyProtection="1">
      <alignment horizontal="center" vertical="center" wrapText="1"/>
      <protection locked="0"/>
    </xf>
    <xf numFmtId="164" fontId="25" fillId="16" borderId="60" xfId="5" applyNumberFormat="1" applyFont="1" applyFill="1" applyBorder="1" applyAlignment="1" applyProtection="1">
      <alignment horizontal="center" vertical="center" wrapText="1"/>
      <protection locked="0"/>
    </xf>
    <xf numFmtId="0" fontId="25" fillId="16" borderId="66" xfId="5" applyNumberFormat="1" applyFont="1" applyFill="1" applyBorder="1" applyAlignment="1" applyProtection="1">
      <alignment horizontal="center" vertical="center" wrapText="1"/>
      <protection locked="0"/>
    </xf>
    <xf numFmtId="164" fontId="25" fillId="16" borderId="55" xfId="5" applyNumberFormat="1" applyFont="1" applyFill="1" applyBorder="1" applyAlignment="1" applyProtection="1">
      <alignment horizontal="center" vertical="center" wrapText="1"/>
      <protection locked="0"/>
    </xf>
    <xf numFmtId="0" fontId="28" fillId="16" borderId="66" xfId="5" applyNumberFormat="1" applyFont="1" applyFill="1" applyBorder="1" applyAlignment="1" applyProtection="1">
      <alignment horizontal="center" vertical="center" wrapText="1"/>
      <protection locked="0"/>
    </xf>
    <xf numFmtId="0" fontId="28" fillId="16" borderId="67" xfId="5" applyNumberFormat="1" applyFont="1" applyFill="1" applyBorder="1" applyAlignment="1" applyProtection="1">
      <alignment horizontal="center" vertical="center" wrapText="1"/>
      <protection locked="0"/>
    </xf>
    <xf numFmtId="0" fontId="25" fillId="0" borderId="89" xfId="5" applyNumberFormat="1" applyFont="1" applyBorder="1" applyAlignment="1" applyProtection="1">
      <alignment horizontal="left" vertical="center" wrapText="1"/>
      <protection locked="0"/>
    </xf>
    <xf numFmtId="0" fontId="25" fillId="16" borderId="90" xfId="5" applyNumberFormat="1" applyFont="1" applyFill="1" applyBorder="1" applyAlignment="1" applyProtection="1">
      <alignment horizontal="center" vertical="center" wrapText="1"/>
      <protection locked="0"/>
    </xf>
    <xf numFmtId="0" fontId="25" fillId="0" borderId="91" xfId="5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7" borderId="7" xfId="0" applyFill="1" applyBorder="1"/>
    <xf numFmtId="0" fontId="26" fillId="0" borderId="7" xfId="5" applyNumberFormat="1" applyFont="1" applyBorder="1" applyAlignment="1" applyProtection="1">
      <alignment horizontal="center" vertical="center" wrapText="1"/>
      <protection locked="0"/>
    </xf>
    <xf numFmtId="0" fontId="25" fillId="17" borderId="68" xfId="5" applyFont="1" applyFill="1" applyBorder="1" applyAlignment="1">
      <alignment horizontal="center"/>
    </xf>
    <xf numFmtId="0" fontId="25" fillId="17" borderId="69" xfId="5" applyFont="1" applyFill="1" applyBorder="1" applyAlignment="1">
      <alignment horizontal="center"/>
    </xf>
    <xf numFmtId="2" fontId="25" fillId="17" borderId="69" xfId="5" applyNumberFormat="1" applyFont="1" applyFill="1" applyBorder="1" applyAlignment="1">
      <alignment horizontal="center"/>
    </xf>
    <xf numFmtId="14" fontId="23" fillId="6" borderId="92" xfId="5" applyNumberFormat="1" applyFont="1" applyFill="1" applyBorder="1" applyAlignment="1" applyProtection="1">
      <alignment vertical="center" wrapText="1"/>
      <protection locked="0"/>
    </xf>
    <xf numFmtId="0" fontId="28" fillId="12" borderId="96" xfId="5" applyNumberFormat="1" applyFont="1" applyFill="1" applyBorder="1" applyAlignment="1" applyProtection="1">
      <alignment horizontal="center" vertical="center" textRotation="180" wrapText="1"/>
      <protection locked="0"/>
    </xf>
    <xf numFmtId="0" fontId="11" fillId="14" borderId="98" xfId="0" applyFont="1" applyFill="1" applyBorder="1" applyAlignment="1" applyProtection="1">
      <alignment horizontal="center" vertical="center" textRotation="180" wrapText="1"/>
      <protection locked="0"/>
    </xf>
    <xf numFmtId="0" fontId="31" fillId="13" borderId="99" xfId="0" applyFont="1" applyFill="1" applyBorder="1" applyAlignment="1" applyProtection="1">
      <alignment horizontal="center" vertical="center" wrapText="1"/>
      <protection locked="0"/>
    </xf>
    <xf numFmtId="0" fontId="32" fillId="11" borderId="71" xfId="5" applyNumberFormat="1" applyFont="1" applyFill="1" applyBorder="1" applyAlignment="1" applyProtection="1">
      <alignment horizontal="center" vertical="center" wrapText="1"/>
      <protection locked="0"/>
    </xf>
    <xf numFmtId="0" fontId="9" fillId="14" borderId="39" xfId="0" applyFont="1" applyFill="1" applyBorder="1" applyAlignment="1" applyProtection="1">
      <alignment horizontal="center" vertical="center" wrapText="1"/>
      <protection locked="0"/>
    </xf>
    <xf numFmtId="0" fontId="9" fillId="14" borderId="83" xfId="0" applyFont="1" applyFill="1" applyBorder="1" applyAlignment="1" applyProtection="1">
      <alignment horizontal="center" vertical="center" wrapText="1"/>
      <protection locked="0"/>
    </xf>
    <xf numFmtId="0" fontId="30" fillId="14" borderId="8" xfId="0" applyFont="1" applyFill="1" applyBorder="1" applyAlignment="1" applyProtection="1">
      <alignment horizontal="center" vertical="center" textRotation="180" wrapText="1"/>
      <protection locked="0"/>
    </xf>
    <xf numFmtId="0" fontId="9" fillId="14" borderId="10" xfId="0" applyFont="1" applyFill="1" applyBorder="1" applyAlignment="1" applyProtection="1">
      <alignment horizontal="center" vertical="center" wrapText="1"/>
      <protection locked="0"/>
    </xf>
    <xf numFmtId="0" fontId="32" fillId="11" borderId="97" xfId="5" applyNumberFormat="1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>
      <alignment horizontal="center"/>
    </xf>
    <xf numFmtId="0" fontId="4" fillId="4" borderId="7" xfId="0" applyFont="1" applyFill="1" applyBorder="1" applyAlignment="1" applyProtection="1">
      <alignment horizontal="center" vertical="center" textRotation="180" wrapText="1"/>
      <protection locked="0"/>
    </xf>
    <xf numFmtId="0" fontId="8" fillId="7" borderId="21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13" fillId="9" borderId="7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5" fillId="3" borderId="7" xfId="0" applyFont="1" applyFill="1" applyBorder="1"/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1" fillId="4" borderId="92" xfId="0" applyFont="1" applyFill="1" applyBorder="1" applyAlignment="1" applyProtection="1">
      <alignment horizontal="center" vertical="center" textRotation="180" wrapText="1"/>
      <protection locked="0"/>
    </xf>
    <xf numFmtId="0" fontId="6" fillId="3" borderId="94" xfId="0" applyFont="1" applyFill="1" applyBorder="1" applyAlignment="1">
      <alignment horizontal="center" vertical="center" textRotation="90" wrapText="1"/>
    </xf>
    <xf numFmtId="0" fontId="13" fillId="9" borderId="93" xfId="0" applyFont="1" applyFill="1" applyBorder="1" applyAlignment="1" applyProtection="1">
      <alignment horizontal="center" vertical="center" wrapText="1"/>
      <protection locked="0"/>
    </xf>
    <xf numFmtId="0" fontId="5" fillId="7" borderId="27" xfId="0" applyFont="1" applyFill="1" applyBorder="1"/>
    <xf numFmtId="0" fontId="4" fillId="4" borderId="94" xfId="0" applyFont="1" applyFill="1" applyBorder="1" applyAlignment="1" applyProtection="1">
      <alignment horizontal="center" vertical="center" textRotation="180" wrapText="1"/>
      <protection locked="0"/>
    </xf>
    <xf numFmtId="0" fontId="11" fillId="4" borderId="94" xfId="0" applyFont="1" applyFill="1" applyBorder="1" applyAlignment="1" applyProtection="1">
      <alignment horizontal="center" vertical="center" textRotation="180" wrapText="1"/>
      <protection locked="0"/>
    </xf>
    <xf numFmtId="0" fontId="9" fillId="10" borderId="94" xfId="0" applyFont="1" applyFill="1" applyBorder="1" applyAlignment="1" applyProtection="1">
      <alignment horizontal="center" vertical="center" wrapText="1"/>
      <protection locked="0"/>
    </xf>
    <xf numFmtId="2" fontId="8" fillId="7" borderId="21" xfId="0" applyNumberFormat="1" applyFont="1" applyFill="1" applyBorder="1" applyAlignment="1">
      <alignment horizontal="center"/>
    </xf>
    <xf numFmtId="2" fontId="8" fillId="7" borderId="17" xfId="0" applyNumberFormat="1" applyFont="1" applyFill="1" applyBorder="1" applyAlignment="1">
      <alignment horizontal="center"/>
    </xf>
    <xf numFmtId="0" fontId="11" fillId="4" borderId="29" xfId="0" applyFont="1" applyFill="1" applyBorder="1" applyAlignment="1" applyProtection="1">
      <alignment horizontal="center" vertical="center" textRotation="180" wrapText="1"/>
      <protection locked="0"/>
    </xf>
    <xf numFmtId="0" fontId="11" fillId="4" borderId="0" xfId="0" applyFont="1" applyFill="1" applyAlignment="1" applyProtection="1">
      <alignment horizontal="center" vertical="center" textRotation="180" wrapText="1"/>
      <protection locked="0"/>
    </xf>
    <xf numFmtId="0" fontId="4" fillId="4" borderId="11" xfId="0" applyFont="1" applyFill="1" applyBorder="1" applyAlignment="1" applyProtection="1">
      <alignment horizontal="center" vertical="center" textRotation="180" wrapText="1"/>
      <protection locked="0"/>
    </xf>
    <xf numFmtId="0" fontId="11" fillId="4" borderId="12" xfId="0" applyFont="1" applyFill="1" applyBorder="1" applyAlignment="1" applyProtection="1">
      <alignment horizontal="center" vertical="center" textRotation="180" wrapText="1"/>
      <protection locked="0"/>
    </xf>
    <xf numFmtId="0" fontId="6" fillId="2" borderId="21" xfId="0" applyFont="1" applyFill="1" applyBorder="1" applyAlignment="1">
      <alignment vertical="center"/>
    </xf>
    <xf numFmtId="0" fontId="12" fillId="0" borderId="94" xfId="0" applyFont="1" applyBorder="1" applyAlignment="1" applyProtection="1">
      <alignment horizontal="center" vertical="center" wrapText="1"/>
      <protection locked="0"/>
    </xf>
    <xf numFmtId="0" fontId="14" fillId="5" borderId="29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2" fontId="8" fillId="3" borderId="17" xfId="0" applyNumberFormat="1" applyFont="1" applyFill="1" applyBorder="1" applyAlignment="1">
      <alignment horizontal="center"/>
    </xf>
    <xf numFmtId="0" fontId="2" fillId="17" borderId="7" xfId="0" applyFont="1" applyFill="1" applyBorder="1" applyAlignment="1">
      <alignment horizontal="center" vertical="center" wrapText="1"/>
    </xf>
    <xf numFmtId="0" fontId="11" fillId="18" borderId="14" xfId="0" applyFont="1" applyFill="1" applyBorder="1" applyAlignment="1" applyProtection="1">
      <alignment horizontal="center" vertical="center" wrapText="1"/>
      <protection locked="0"/>
    </xf>
    <xf numFmtId="0" fontId="8" fillId="18" borderId="14" xfId="0" applyFont="1" applyFill="1" applyBorder="1" applyAlignment="1" applyProtection="1">
      <alignment horizontal="center" vertical="center" wrapText="1"/>
      <protection locked="0"/>
    </xf>
    <xf numFmtId="0" fontId="14" fillId="9" borderId="7" xfId="0" applyFont="1" applyFill="1" applyBorder="1" applyAlignment="1" applyProtection="1">
      <alignment horizontal="center" vertical="center" wrapText="1"/>
      <protection locked="0"/>
    </xf>
    <xf numFmtId="0" fontId="33" fillId="7" borderId="17" xfId="0" applyFont="1" applyFill="1" applyBorder="1" applyAlignment="1">
      <alignment horizontal="center"/>
    </xf>
    <xf numFmtId="0" fontId="6" fillId="3" borderId="94" xfId="0" applyFont="1" applyFill="1" applyBorder="1" applyAlignment="1">
      <alignment textRotation="90"/>
    </xf>
    <xf numFmtId="14" fontId="4" fillId="2" borderId="92" xfId="0" applyNumberFormat="1" applyFont="1" applyFill="1" applyBorder="1" applyAlignment="1" applyProtection="1">
      <alignment vertical="center" wrapText="1"/>
      <protection locked="0"/>
    </xf>
    <xf numFmtId="0" fontId="4" fillId="14" borderId="107" xfId="0" applyFont="1" applyFill="1" applyBorder="1" applyAlignment="1" applyProtection="1">
      <alignment horizontal="center" vertical="center" textRotation="180" wrapText="1"/>
      <protection locked="0"/>
    </xf>
    <xf numFmtId="0" fontId="8" fillId="5" borderId="68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2" fontId="8" fillId="5" borderId="17" xfId="0" applyNumberFormat="1" applyFont="1" applyFill="1" applyBorder="1" applyAlignment="1">
      <alignment horizontal="center"/>
    </xf>
    <xf numFmtId="0" fontId="14" fillId="13" borderId="108" xfId="0" applyFont="1" applyFill="1" applyBorder="1" applyAlignment="1" applyProtection="1">
      <alignment horizontal="center" vertical="center" wrapText="1"/>
      <protection locked="0"/>
    </xf>
    <xf numFmtId="0" fontId="14" fillId="13" borderId="109" xfId="0" applyFont="1" applyFill="1" applyBorder="1" applyAlignment="1" applyProtection="1">
      <alignment horizontal="center" vertical="center" wrapText="1"/>
      <protection locked="0"/>
    </xf>
    <xf numFmtId="20" fontId="8" fillId="0" borderId="17" xfId="0" applyNumberFormat="1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>
      <alignment horizontal="center"/>
    </xf>
    <xf numFmtId="20" fontId="8" fillId="0" borderId="72" xfId="0" applyNumberFormat="1" applyFont="1" applyBorder="1" applyAlignment="1">
      <alignment horizontal="center"/>
    </xf>
    <xf numFmtId="0" fontId="34" fillId="0" borderId="36" xfId="0" applyFont="1" applyBorder="1"/>
    <xf numFmtId="0" fontId="34" fillId="0" borderId="26" xfId="0" applyFont="1" applyBorder="1"/>
    <xf numFmtId="0" fontId="34" fillId="0" borderId="18" xfId="0" applyFont="1" applyBorder="1"/>
    <xf numFmtId="0" fontId="34" fillId="0" borderId="19" xfId="0" applyFont="1" applyBorder="1"/>
    <xf numFmtId="0" fontId="9" fillId="14" borderId="113" xfId="0" applyFont="1" applyFill="1" applyBorder="1" applyAlignment="1" applyProtection="1">
      <alignment horizontal="center" vertical="center" wrapText="1"/>
      <protection locked="0"/>
    </xf>
    <xf numFmtId="0" fontId="30" fillId="14" borderId="107" xfId="0" applyFont="1" applyFill="1" applyBorder="1" applyAlignment="1" applyProtection="1">
      <alignment horizontal="center" vertical="center" textRotation="180" wrapText="1"/>
      <protection locked="0"/>
    </xf>
    <xf numFmtId="0" fontId="34" fillId="3" borderId="94" xfId="0" applyFont="1" applyFill="1" applyBorder="1"/>
    <xf numFmtId="0" fontId="35" fillId="0" borderId="7" xfId="5" applyNumberFormat="1" applyFont="1" applyBorder="1" applyAlignment="1" applyProtection="1">
      <alignment horizontal="center" vertical="center" wrapText="1"/>
      <protection locked="0"/>
    </xf>
    <xf numFmtId="0" fontId="25" fillId="0" borderId="13" xfId="5" applyNumberFormat="1" applyFont="1" applyBorder="1" applyAlignment="1" applyProtection="1">
      <alignment horizontal="left" vertical="center" wrapText="1"/>
      <protection locked="0"/>
    </xf>
    <xf numFmtId="0" fontId="25" fillId="0" borderId="13" xfId="5" applyNumberFormat="1" applyFont="1" applyBorder="1" applyAlignment="1" applyProtection="1">
      <alignment horizontal="left" vertical="center" wrapText="1"/>
      <protection locked="0"/>
    </xf>
    <xf numFmtId="0" fontId="28" fillId="0" borderId="66" xfId="5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5" applyNumberFormat="1" applyFont="1" applyFill="1" applyBorder="1" applyAlignment="1" applyProtection="1">
      <alignment horizontal="center" vertical="center" wrapText="1"/>
      <protection locked="0"/>
    </xf>
    <xf numFmtId="0" fontId="28" fillId="0" borderId="15" xfId="5" applyNumberFormat="1" applyFont="1" applyBorder="1" applyAlignment="1" applyProtection="1">
      <alignment horizontal="center" vertical="center" wrapText="1"/>
      <protection locked="0"/>
    </xf>
    <xf numFmtId="0" fontId="29" fillId="0" borderId="70" xfId="5" applyFont="1" applyBorder="1" applyAlignment="1">
      <alignment horizontal="center"/>
    </xf>
    <xf numFmtId="0" fontId="25" fillId="0" borderId="13" xfId="5" applyNumberFormat="1" applyFont="1" applyBorder="1" applyAlignment="1" applyProtection="1">
      <alignment horizontal="left" vertical="center" wrapText="1"/>
      <protection locked="0"/>
    </xf>
    <xf numFmtId="0" fontId="25" fillId="0" borderId="13" xfId="5" applyNumberFormat="1" applyFont="1" applyBorder="1" applyAlignment="1" applyProtection="1">
      <alignment horizontal="left" vertical="center" wrapText="1"/>
      <protection locked="0"/>
    </xf>
    <xf numFmtId="0" fontId="25" fillId="0" borderId="13" xfId="5" applyNumberFormat="1" applyFont="1" applyBorder="1" applyAlignment="1" applyProtection="1">
      <alignment horizontal="left" vertical="center" wrapText="1"/>
      <protection locked="0"/>
    </xf>
    <xf numFmtId="0" fontId="25" fillId="0" borderId="13" xfId="5" applyNumberFormat="1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25" fillId="0" borderId="15" xfId="5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/>
    <xf numFmtId="0" fontId="12" fillId="0" borderId="16" xfId="0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2" fillId="17" borderId="7" xfId="0" applyFont="1" applyFill="1" applyBorder="1" applyAlignment="1">
      <alignment horizontal="center" vertical="center" wrapText="1"/>
    </xf>
    <xf numFmtId="0" fontId="1" fillId="0" borderId="7" xfId="0" applyFont="1" applyFill="1" applyBorder="1"/>
    <xf numFmtId="2" fontId="5" fillId="3" borderId="19" xfId="0" applyNumberFormat="1" applyFont="1" applyFill="1" applyBorder="1"/>
    <xf numFmtId="14" fontId="4" fillId="2" borderId="82" xfId="0" applyNumberFormat="1" applyFont="1" applyFill="1" applyBorder="1" applyAlignment="1" applyProtection="1">
      <alignment vertical="center" wrapText="1"/>
      <protection locked="0"/>
    </xf>
    <xf numFmtId="14" fontId="4" fillId="2" borderId="0" xfId="0" applyNumberFormat="1" applyFont="1" applyFill="1" applyBorder="1" applyAlignment="1" applyProtection="1">
      <alignment vertical="center" wrapText="1"/>
      <protection locked="0"/>
    </xf>
    <xf numFmtId="14" fontId="4" fillId="2" borderId="3" xfId="0" applyNumberFormat="1" applyFont="1" applyFill="1" applyBorder="1" applyAlignment="1" applyProtection="1">
      <alignment vertical="center" wrapText="1"/>
      <protection locked="0"/>
    </xf>
    <xf numFmtId="0" fontId="37" fillId="3" borderId="19" xfId="0" applyFont="1" applyFill="1" applyBorder="1"/>
    <xf numFmtId="0" fontId="36" fillId="0" borderId="19" xfId="0" applyFont="1" applyBorder="1"/>
    <xf numFmtId="0" fontId="8" fillId="19" borderId="13" xfId="0" applyFont="1" applyFill="1" applyBorder="1" applyAlignment="1" applyProtection="1">
      <alignment horizontal="left" vertical="center" wrapText="1"/>
      <protection locked="0"/>
    </xf>
    <xf numFmtId="0" fontId="11" fillId="20" borderId="14" xfId="0" applyFont="1" applyFill="1" applyBorder="1" applyAlignment="1" applyProtection="1">
      <alignment horizontal="center" vertical="center" wrapText="1"/>
      <protection locked="0"/>
    </xf>
    <xf numFmtId="0" fontId="11" fillId="19" borderId="15" xfId="0" applyFont="1" applyFill="1" applyBorder="1" applyAlignment="1" applyProtection="1">
      <alignment horizontal="center" vertical="center" wrapText="1"/>
      <protection locked="0"/>
    </xf>
    <xf numFmtId="0" fontId="29" fillId="19" borderId="70" xfId="5" applyFont="1" applyFill="1" applyBorder="1" applyAlignment="1">
      <alignment horizontal="center"/>
    </xf>
    <xf numFmtId="0" fontId="14" fillId="21" borderId="7" xfId="0" applyFont="1" applyFill="1" applyBorder="1" applyAlignment="1" applyProtection="1">
      <alignment horizontal="center" vertical="center" wrapText="1"/>
      <protection locked="0"/>
    </xf>
    <xf numFmtId="0" fontId="13" fillId="21" borderId="0" xfId="0" applyFont="1" applyFill="1" applyBorder="1" applyAlignment="1" applyProtection="1">
      <alignment horizontal="center" vertical="center" wrapText="1"/>
      <protection locked="0"/>
    </xf>
    <xf numFmtId="0" fontId="8" fillId="19" borderId="17" xfId="0" applyFont="1" applyFill="1" applyBorder="1" applyAlignment="1">
      <alignment horizontal="center"/>
    </xf>
    <xf numFmtId="0" fontId="12" fillId="19" borderId="16" xfId="0" applyFont="1" applyFill="1" applyBorder="1" applyAlignment="1">
      <alignment horizontal="center"/>
    </xf>
    <xf numFmtId="0" fontId="13" fillId="21" borderId="7" xfId="0" applyFont="1" applyFill="1" applyBorder="1" applyAlignment="1" applyProtection="1">
      <alignment horizontal="center" vertical="center" wrapText="1"/>
      <protection locked="0"/>
    </xf>
    <xf numFmtId="0" fontId="5" fillId="21" borderId="7" xfId="0" applyFont="1" applyFill="1" applyBorder="1"/>
    <xf numFmtId="0" fontId="5" fillId="19" borderId="19" xfId="0" applyFont="1" applyFill="1" applyBorder="1"/>
    <xf numFmtId="0" fontId="37" fillId="21" borderId="19" xfId="0" applyFont="1" applyFill="1" applyBorder="1"/>
    <xf numFmtId="0" fontId="36" fillId="19" borderId="19" xfId="0" applyFont="1" applyFill="1" applyBorder="1"/>
    <xf numFmtId="0" fontId="5" fillId="21" borderId="19" xfId="0" applyFont="1" applyFill="1" applyBorder="1"/>
    <xf numFmtId="0" fontId="0" fillId="19" borderId="0" xfId="0" applyFill="1"/>
    <xf numFmtId="0" fontId="33" fillId="19" borderId="17" xfId="0" applyFont="1" applyFill="1" applyBorder="1" applyAlignment="1">
      <alignment horizontal="center"/>
    </xf>
    <xf numFmtId="0" fontId="8" fillId="20" borderId="14" xfId="0" applyFont="1" applyFill="1" applyBorder="1" applyAlignment="1" applyProtection="1">
      <alignment horizontal="center" vertical="center" wrapText="1"/>
      <protection locked="0"/>
    </xf>
    <xf numFmtId="0" fontId="8" fillId="19" borderId="11" xfId="0" applyFont="1" applyFill="1" applyBorder="1" applyAlignment="1" applyProtection="1">
      <alignment horizontal="center" vertical="center" wrapText="1"/>
      <protection locked="0"/>
    </xf>
    <xf numFmtId="0" fontId="14" fillId="21" borderId="0" xfId="0" applyFont="1" applyFill="1" applyBorder="1" applyAlignment="1" applyProtection="1">
      <alignment horizontal="center" vertical="center" wrapText="1"/>
      <protection locked="0"/>
    </xf>
    <xf numFmtId="2" fontId="8" fillId="19" borderId="17" xfId="0" applyNumberFormat="1" applyFont="1" applyFill="1" applyBorder="1" applyAlignment="1">
      <alignment horizontal="center"/>
    </xf>
    <xf numFmtId="0" fontId="12" fillId="19" borderId="16" xfId="0" applyFont="1" applyFill="1" applyBorder="1" applyAlignment="1" applyProtection="1">
      <alignment horizontal="center" vertical="center" wrapText="1"/>
      <protection locked="0"/>
    </xf>
    <xf numFmtId="0" fontId="5" fillId="21" borderId="36" xfId="0" applyFont="1" applyFill="1" applyBorder="1"/>
    <xf numFmtId="0" fontId="0" fillId="19" borderId="7" xfId="0" applyFill="1" applyBorder="1"/>
    <xf numFmtId="0" fontId="2" fillId="19" borderId="7" xfId="0" applyFont="1" applyFill="1" applyBorder="1" applyAlignment="1">
      <alignment horizontal="center" vertical="center" wrapText="1"/>
    </xf>
    <xf numFmtId="0" fontId="14" fillId="21" borderId="29" xfId="0" applyFont="1" applyFill="1" applyBorder="1" applyAlignment="1" applyProtection="1">
      <alignment horizontal="center" vertical="center" wrapText="1"/>
      <protection locked="0"/>
    </xf>
    <xf numFmtId="0" fontId="14" fillId="21" borderId="0" xfId="0" applyFont="1" applyFill="1" applyAlignment="1" applyProtection="1">
      <alignment horizontal="center" vertical="center" wrapText="1"/>
      <protection locked="0"/>
    </xf>
    <xf numFmtId="2" fontId="8" fillId="21" borderId="21" xfId="0" applyNumberFormat="1" applyFont="1" applyFill="1" applyBorder="1" applyAlignment="1">
      <alignment horizontal="center"/>
    </xf>
    <xf numFmtId="0" fontId="12" fillId="19" borderId="29" xfId="0" applyFont="1" applyFill="1" applyBorder="1" applyAlignment="1" applyProtection="1">
      <alignment horizontal="center" vertical="center" wrapText="1"/>
      <protection locked="0"/>
    </xf>
    <xf numFmtId="2" fontId="5" fillId="21" borderId="19" xfId="0" applyNumberFormat="1" applyFont="1" applyFill="1" applyBorder="1"/>
    <xf numFmtId="0" fontId="37" fillId="19" borderId="19" xfId="0" applyFont="1" applyFill="1" applyBorder="1"/>
    <xf numFmtId="0" fontId="17" fillId="6" borderId="37" xfId="0" applyFont="1" applyFill="1" applyBorder="1" applyAlignment="1">
      <alignment horizontal="center" vertical="center" wrapText="1" shrinkToFit="1"/>
    </xf>
    <xf numFmtId="0" fontId="17" fillId="6" borderId="28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2" fillId="7" borderId="93" xfId="0" applyFont="1" applyFill="1" applyBorder="1" applyAlignment="1">
      <alignment horizontal="center" vertical="center" wrapText="1"/>
    </xf>
    <xf numFmtId="0" fontId="2" fillId="7" borderId="94" xfId="0" applyFont="1" applyFill="1" applyBorder="1" applyAlignment="1">
      <alignment horizontal="center" vertical="center" wrapText="1"/>
    </xf>
    <xf numFmtId="0" fontId="0" fillId="7" borderId="93" xfId="0" applyFill="1" applyBorder="1" applyAlignment="1">
      <alignment horizontal="center" vertical="center"/>
    </xf>
    <xf numFmtId="0" fontId="0" fillId="7" borderId="94" xfId="0" applyFill="1" applyBorder="1" applyAlignment="1">
      <alignment horizontal="center" vertical="center"/>
    </xf>
    <xf numFmtId="0" fontId="15" fillId="0" borderId="9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1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3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30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32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00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37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 applyProtection="1">
      <alignment horizontal="center" vertical="center" wrapText="1"/>
      <protection locked="0"/>
    </xf>
    <xf numFmtId="0" fontId="7" fillId="4" borderId="46" xfId="0" applyFont="1" applyFill="1" applyBorder="1" applyAlignment="1" applyProtection="1">
      <alignment horizontal="center" vertical="center" wrapText="1"/>
      <protection locked="0"/>
    </xf>
    <xf numFmtId="164" fontId="8" fillId="8" borderId="34" xfId="0" applyNumberFormat="1" applyFont="1" applyFill="1" applyBorder="1" applyAlignment="1" applyProtection="1">
      <alignment horizontal="center" vertical="center" wrapText="1"/>
      <protection locked="0"/>
    </xf>
    <xf numFmtId="164" fontId="8" fillId="8" borderId="4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14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6" fillId="9" borderId="24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center" vertical="center"/>
    </xf>
    <xf numFmtId="0" fontId="7" fillId="4" borderId="39" xfId="0" applyFont="1" applyFill="1" applyBorder="1" applyAlignment="1" applyProtection="1">
      <alignment horizontal="center" vertical="center" wrapText="1"/>
      <protection locked="0"/>
    </xf>
    <xf numFmtId="0" fontId="7" fillId="4" borderId="40" xfId="0" applyFont="1" applyFill="1" applyBorder="1" applyAlignment="1" applyProtection="1">
      <alignment horizontal="center" vertical="center" wrapText="1"/>
      <protection locked="0"/>
    </xf>
    <xf numFmtId="164" fontId="8" fillId="8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4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02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03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04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72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05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06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93" xfId="0" applyFill="1" applyBorder="1" applyAlignment="1">
      <alignment horizontal="center" textRotation="90" wrapText="1"/>
    </xf>
    <xf numFmtId="0" fontId="0" fillId="7" borderId="95" xfId="0" applyFill="1" applyBorder="1" applyAlignment="1">
      <alignment horizontal="center" textRotation="90" wrapText="1"/>
    </xf>
    <xf numFmtId="0" fontId="0" fillId="7" borderId="94" xfId="0" applyFill="1" applyBorder="1" applyAlignment="1">
      <alignment horizontal="center" textRotation="90" wrapText="1"/>
    </xf>
    <xf numFmtId="0" fontId="26" fillId="12" borderId="63" xfId="5" applyNumberFormat="1" applyFont="1" applyFill="1" applyBorder="1" applyAlignment="1" applyProtection="1">
      <alignment horizontal="center" vertical="center" wrapText="1"/>
      <protection locked="0"/>
    </xf>
    <xf numFmtId="0" fontId="26" fillId="12" borderId="64" xfId="5" applyNumberFormat="1" applyFont="1" applyFill="1" applyBorder="1" applyAlignment="1" applyProtection="1">
      <alignment horizontal="center" vertical="center" wrapText="1"/>
      <protection locked="0"/>
    </xf>
    <xf numFmtId="0" fontId="26" fillId="0" borderId="93" xfId="5" applyNumberFormat="1" applyFont="1" applyBorder="1" applyAlignment="1" applyProtection="1">
      <alignment horizontal="center" vertical="center" wrapText="1"/>
      <protection locked="0"/>
    </xf>
    <xf numFmtId="0" fontId="26" fillId="0" borderId="94" xfId="5" applyNumberFormat="1" applyFont="1" applyBorder="1" applyAlignment="1" applyProtection="1">
      <alignment horizontal="center" vertical="center" wrapText="1"/>
      <protection locked="0"/>
    </xf>
    <xf numFmtId="0" fontId="4" fillId="15" borderId="93" xfId="0" applyFont="1" applyFill="1" applyBorder="1" applyAlignment="1" applyProtection="1">
      <alignment horizontal="center" vertical="center" wrapText="1"/>
      <protection locked="0"/>
    </xf>
    <xf numFmtId="0" fontId="4" fillId="15" borderId="95" xfId="0" applyFont="1" applyFill="1" applyBorder="1" applyAlignment="1" applyProtection="1">
      <alignment horizontal="center" vertical="center" wrapText="1"/>
      <protection locked="0"/>
    </xf>
    <xf numFmtId="0" fontId="4" fillId="15" borderId="94" xfId="0" applyFont="1" applyFill="1" applyBorder="1" applyAlignment="1" applyProtection="1">
      <alignment horizontal="center" vertical="center" wrapText="1"/>
      <protection locked="0"/>
    </xf>
    <xf numFmtId="14" fontId="22" fillId="6" borderId="0" xfId="5" applyNumberFormat="1" applyFont="1" applyFill="1" applyBorder="1" applyAlignment="1" applyProtection="1">
      <alignment horizontal="center" vertical="center" wrapText="1"/>
      <protection locked="0"/>
    </xf>
    <xf numFmtId="14" fontId="22" fillId="6" borderId="57" xfId="5" applyNumberFormat="1" applyFont="1" applyFill="1" applyBorder="1" applyAlignment="1" applyProtection="1">
      <alignment horizontal="center" vertical="center" wrapText="1"/>
      <protection locked="0"/>
    </xf>
    <xf numFmtId="14" fontId="23" fillId="6" borderId="56" xfId="5" applyNumberFormat="1" applyFont="1" applyFill="1" applyBorder="1" applyAlignment="1" applyProtection="1">
      <alignment horizontal="center" vertical="center" wrapText="1"/>
      <protection locked="0"/>
    </xf>
    <xf numFmtId="14" fontId="23" fillId="6" borderId="0" xfId="5" applyNumberFormat="1" applyFont="1" applyFill="1" applyBorder="1" applyAlignment="1" applyProtection="1">
      <alignment horizontal="center" vertical="center" wrapText="1"/>
      <protection locked="0"/>
    </xf>
    <xf numFmtId="14" fontId="23" fillId="6" borderId="57" xfId="5" applyNumberFormat="1" applyFont="1" applyFill="1" applyBorder="1" applyAlignment="1" applyProtection="1">
      <alignment horizontal="center" vertical="center" wrapText="1"/>
      <protection locked="0"/>
    </xf>
    <xf numFmtId="14" fontId="23" fillId="6" borderId="48" xfId="5" applyNumberFormat="1" applyFont="1" applyFill="1" applyBorder="1" applyAlignment="1" applyProtection="1">
      <alignment horizontal="center" vertical="center" wrapText="1"/>
      <protection locked="0"/>
    </xf>
    <xf numFmtId="14" fontId="23" fillId="6" borderId="49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48" xfId="5" applyNumberFormat="1" applyFont="1" applyBorder="1" applyAlignment="1" applyProtection="1">
      <alignment horizontal="center" vertical="center" wrapText="1"/>
      <protection locked="0"/>
    </xf>
    <xf numFmtId="0" fontId="21" fillId="0" borderId="49" xfId="5" applyNumberFormat="1" applyFont="1" applyBorder="1" applyAlignment="1" applyProtection="1">
      <alignment horizontal="center" vertical="center" wrapText="1"/>
      <protection locked="0"/>
    </xf>
    <xf numFmtId="14" fontId="22" fillId="11" borderId="50" xfId="5" applyNumberFormat="1" applyFont="1" applyFill="1" applyBorder="1" applyAlignment="1" applyProtection="1">
      <alignment horizontal="center" vertical="center" wrapText="1"/>
      <protection locked="0"/>
    </xf>
    <xf numFmtId="14" fontId="22" fillId="11" borderId="51" xfId="5" applyNumberFormat="1" applyFont="1" applyFill="1" applyBorder="1" applyAlignment="1" applyProtection="1">
      <alignment horizontal="center" vertical="center" wrapText="1"/>
      <protection locked="0"/>
    </xf>
    <xf numFmtId="14" fontId="23" fillId="6" borderId="3" xfId="5" applyNumberFormat="1" applyFont="1" applyFill="1" applyBorder="1" applyAlignment="1" applyProtection="1">
      <alignment horizontal="center" vertical="center" wrapText="1"/>
      <protection locked="0"/>
    </xf>
    <xf numFmtId="14" fontId="23" fillId="6" borderId="52" xfId="5" applyNumberFormat="1" applyFont="1" applyFill="1" applyBorder="1" applyAlignment="1" applyProtection="1">
      <alignment horizontal="center" vertical="center" wrapText="1"/>
      <protection locked="0"/>
    </xf>
    <xf numFmtId="14" fontId="23" fillId="6" borderId="51" xfId="5" applyNumberFormat="1" applyFont="1" applyFill="1" applyBorder="1" applyAlignment="1" applyProtection="1">
      <alignment horizontal="center" vertical="center" wrapText="1"/>
      <protection locked="0"/>
    </xf>
    <xf numFmtId="0" fontId="24" fillId="12" borderId="53" xfId="5" applyNumberFormat="1" applyFont="1" applyFill="1" applyBorder="1" applyAlignment="1" applyProtection="1">
      <alignment horizontal="center" vertical="center" wrapText="1"/>
      <protection locked="0"/>
    </xf>
    <xf numFmtId="0" fontId="24" fillId="12" borderId="58" xfId="5" applyNumberFormat="1" applyFont="1" applyFill="1" applyBorder="1" applyAlignment="1" applyProtection="1">
      <alignment horizontal="center" vertical="center" wrapText="1"/>
      <protection locked="0"/>
    </xf>
    <xf numFmtId="164" fontId="25" fillId="16" borderId="54" xfId="5" applyNumberFormat="1" applyFont="1" applyFill="1" applyBorder="1" applyAlignment="1" applyProtection="1">
      <alignment horizontal="center" vertical="center" wrapText="1"/>
      <protection locked="0"/>
    </xf>
    <xf numFmtId="164" fontId="25" fillId="16" borderId="59" xfId="5" applyNumberFormat="1" applyFont="1" applyFill="1" applyBorder="1" applyAlignment="1" applyProtection="1">
      <alignment horizontal="center" vertical="center" wrapText="1"/>
      <protection locked="0"/>
    </xf>
    <xf numFmtId="0" fontId="26" fillId="0" borderId="55" xfId="5" applyNumberFormat="1" applyFont="1" applyBorder="1" applyAlignment="1" applyProtection="1">
      <alignment horizontal="center" vertical="center" wrapText="1"/>
      <protection locked="0"/>
    </xf>
    <xf numFmtId="0" fontId="26" fillId="0" borderId="60" xfId="5" applyNumberFormat="1" applyFont="1" applyBorder="1" applyAlignment="1" applyProtection="1">
      <alignment horizontal="center" vertical="center" wrapText="1"/>
      <protection locked="0"/>
    </xf>
    <xf numFmtId="14" fontId="22" fillId="11" borderId="56" xfId="5" applyNumberFormat="1" applyFont="1" applyFill="1" applyBorder="1" applyAlignment="1" applyProtection="1">
      <alignment horizontal="center" vertical="center" wrapText="1"/>
      <protection locked="0"/>
    </xf>
    <xf numFmtId="14" fontId="22" fillId="11" borderId="0" xfId="5" applyNumberFormat="1" applyFont="1" applyFill="1" applyBorder="1" applyAlignment="1" applyProtection="1">
      <alignment horizontal="center" vertical="center" wrapText="1"/>
      <protection locked="0"/>
    </xf>
    <xf numFmtId="14" fontId="22" fillId="11" borderId="57" xfId="5" applyNumberFormat="1" applyFont="1" applyFill="1" applyBorder="1" applyAlignment="1" applyProtection="1">
      <alignment horizontal="center" vertical="center" wrapText="1"/>
      <protection locked="0"/>
    </xf>
    <xf numFmtId="14" fontId="22" fillId="11" borderId="48" xfId="5" applyNumberFormat="1" applyFont="1" applyFill="1" applyBorder="1" applyAlignment="1" applyProtection="1">
      <alignment horizontal="center" vertical="center" wrapText="1"/>
      <protection locked="0"/>
    </xf>
    <xf numFmtId="14" fontId="22" fillId="11" borderId="49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50" xfId="5" applyNumberFormat="1" applyFont="1" applyBorder="1" applyAlignment="1" applyProtection="1">
      <alignment horizontal="center" vertical="center" wrapText="1"/>
      <protection locked="0"/>
    </xf>
    <xf numFmtId="0" fontId="21" fillId="0" borderId="0" xfId="5" applyNumberFormat="1" applyFont="1" applyBorder="1" applyAlignment="1" applyProtection="1">
      <alignment horizontal="center" vertical="center" wrapText="1"/>
      <protection locked="0"/>
    </xf>
    <xf numFmtId="14" fontId="10" fillId="13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13" borderId="2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88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12" borderId="76" xfId="5" applyNumberFormat="1" applyFont="1" applyFill="1" applyBorder="1" applyAlignment="1" applyProtection="1">
      <alignment horizontal="center" vertical="center" wrapText="1"/>
      <protection locked="0"/>
    </xf>
    <xf numFmtId="0" fontId="24" fillId="12" borderId="80" xfId="5" applyNumberFormat="1" applyFont="1" applyFill="1" applyBorder="1" applyAlignment="1" applyProtection="1">
      <alignment horizontal="center" vertical="center" wrapText="1"/>
      <protection locked="0"/>
    </xf>
    <xf numFmtId="164" fontId="25" fillId="16" borderId="77" xfId="5" applyNumberFormat="1" applyFont="1" applyFill="1" applyBorder="1" applyAlignment="1" applyProtection="1">
      <alignment horizontal="center" vertical="center" wrapText="1"/>
      <protection locked="0"/>
    </xf>
    <xf numFmtId="0" fontId="26" fillId="0" borderId="79" xfId="5" applyNumberFormat="1" applyFont="1" applyBorder="1" applyAlignment="1" applyProtection="1">
      <alignment horizontal="center" vertical="center" wrapText="1"/>
      <protection locked="0"/>
    </xf>
    <xf numFmtId="0" fontId="26" fillId="0" borderId="81" xfId="5" applyNumberFormat="1" applyFont="1" applyBorder="1" applyAlignment="1" applyProtection="1">
      <alignment horizontal="center" vertical="center" wrapText="1"/>
      <protection locked="0"/>
    </xf>
    <xf numFmtId="14" fontId="10" fillId="13" borderId="31" xfId="0" applyNumberFormat="1" applyFont="1" applyFill="1" applyBorder="1" applyAlignment="1" applyProtection="1">
      <alignment horizontal="center" vertical="center" wrapText="1"/>
      <protection locked="0"/>
    </xf>
    <xf numFmtId="14" fontId="10" fillId="13" borderId="30" xfId="0" applyNumberFormat="1" applyFont="1" applyFill="1" applyBorder="1" applyAlignment="1" applyProtection="1">
      <alignment horizontal="center" vertical="center" wrapText="1"/>
      <protection locked="0"/>
    </xf>
    <xf numFmtId="14" fontId="10" fillId="13" borderId="32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86" xfId="0" applyNumberFormat="1" applyFont="1" applyFill="1" applyBorder="1" applyAlignment="1" applyProtection="1">
      <alignment horizontal="center" vertical="center" wrapText="1"/>
      <protection locked="0"/>
    </xf>
    <xf numFmtId="0" fontId="9" fillId="14" borderId="87" xfId="0" applyFont="1" applyFill="1" applyBorder="1" applyAlignment="1" applyProtection="1">
      <alignment horizontal="center" vertical="center" wrapText="1"/>
      <protection locked="0"/>
    </xf>
    <xf numFmtId="0" fontId="9" fillId="14" borderId="84" xfId="0" applyFont="1" applyFill="1" applyBorder="1" applyAlignment="1" applyProtection="1">
      <alignment horizontal="center" vertical="center" wrapText="1"/>
      <protection locked="0"/>
    </xf>
    <xf numFmtId="14" fontId="10" fillId="13" borderId="82" xfId="0" applyNumberFormat="1" applyFont="1" applyFill="1" applyBorder="1" applyAlignment="1" applyProtection="1">
      <alignment horizontal="center" vertical="center" wrapText="1"/>
      <protection locked="0"/>
    </xf>
    <xf numFmtId="14" fontId="10" fillId="13" borderId="0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52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56" xfId="0" applyNumberFormat="1" applyFont="1" applyFill="1" applyBorder="1" applyAlignment="1" applyProtection="1">
      <alignment horizontal="center" vertical="center" wrapText="1"/>
      <protection locked="0"/>
    </xf>
    <xf numFmtId="0" fontId="24" fillId="12" borderId="93" xfId="5" applyNumberFormat="1" applyFont="1" applyFill="1" applyBorder="1" applyAlignment="1" applyProtection="1">
      <alignment horizontal="center" vertical="center" wrapText="1"/>
      <protection locked="0"/>
    </xf>
    <xf numFmtId="0" fontId="24" fillId="12" borderId="94" xfId="5" applyNumberFormat="1" applyFont="1" applyFill="1" applyBorder="1" applyAlignment="1" applyProtection="1">
      <alignment horizontal="center" vertical="center" wrapText="1"/>
      <protection locked="0"/>
    </xf>
    <xf numFmtId="164" fontId="25" fillId="16" borderId="93" xfId="5" applyNumberFormat="1" applyFont="1" applyFill="1" applyBorder="1" applyAlignment="1" applyProtection="1">
      <alignment horizontal="center" vertical="center" wrapText="1"/>
      <protection locked="0"/>
    </xf>
    <xf numFmtId="164" fontId="25" fillId="16" borderId="94" xfId="5" applyNumberFormat="1" applyFont="1" applyFill="1" applyBorder="1" applyAlignment="1" applyProtection="1">
      <alignment horizontal="center" vertical="center" wrapText="1"/>
      <protection locked="0"/>
    </xf>
    <xf numFmtId="164" fontId="25" fillId="16" borderId="4" xfId="5" applyNumberFormat="1" applyFont="1" applyFill="1" applyBorder="1" applyAlignment="1" applyProtection="1">
      <alignment horizontal="center" vertical="center" wrapText="1"/>
      <protection locked="0"/>
    </xf>
    <xf numFmtId="164" fontId="25" fillId="16" borderId="24" xfId="5" applyNumberFormat="1" applyFont="1" applyFill="1" applyBorder="1" applyAlignment="1" applyProtection="1">
      <alignment horizontal="center" vertical="center" wrapText="1"/>
      <protection locked="0"/>
    </xf>
    <xf numFmtId="0" fontId="15" fillId="0" borderId="9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14" fontId="4" fillId="2" borderId="110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1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12" xfId="0" applyNumberFormat="1" applyFont="1" applyFill="1" applyBorder="1" applyAlignment="1" applyProtection="1">
      <alignment horizontal="center" vertical="center" wrapText="1"/>
      <protection locked="0"/>
    </xf>
    <xf numFmtId="0" fontId="34" fillId="3" borderId="93" xfId="0" applyFont="1" applyFill="1" applyBorder="1" applyAlignment="1">
      <alignment horizontal="center" textRotation="90" wrapText="1"/>
    </xf>
    <xf numFmtId="0" fontId="34" fillId="3" borderId="95" xfId="0" applyFont="1" applyFill="1" applyBorder="1" applyAlignment="1">
      <alignment horizontal="center" textRotation="90" wrapText="1"/>
    </xf>
    <xf numFmtId="0" fontId="34" fillId="3" borderId="114" xfId="0" applyFont="1" applyFill="1" applyBorder="1" applyAlignment="1">
      <alignment horizontal="center" textRotation="90" wrapText="1"/>
    </xf>
    <xf numFmtId="14" fontId="10" fillId="2" borderId="37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0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6" xfId="0" applyNumberFormat="1" applyFont="1" applyFill="1" applyBorder="1" applyAlignment="1" applyProtection="1">
      <alignment horizontal="center" vertical="center" wrapText="1"/>
      <protection locked="0"/>
    </xf>
  </cellXfs>
  <cellStyles count="76">
    <cellStyle name="Lien hypertexte" xfId="1" builtinId="8" hidden="1"/>
    <cellStyle name="Lien hypertexte" xfId="3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 visité" xfId="2" builtinId="9" hidden="1"/>
    <cellStyle name="Lien hypertexte visité" xfId="4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Normal" xfId="0" builtinId="0"/>
    <cellStyle name="Normal_Dressage-resultat" xfId="5" xr:uid="{00000000-0005-0000-0000-00004B000000}"/>
  </cellStyles>
  <dxfs count="0"/>
  <tableStyles count="0" defaultTableStyle="TableStyleMedium9" defaultPivotStyle="PivotStyleMedium4"/>
  <colors>
    <mruColors>
      <color rgb="FF2F4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abSelected="1" topLeftCell="C19" workbookViewId="0">
      <selection activeCell="R40" sqref="R40"/>
    </sheetView>
  </sheetViews>
  <sheetFormatPr baseColWidth="10" defaultColWidth="11" defaultRowHeight="16" x14ac:dyDescent="0.2"/>
  <cols>
    <col min="1" max="1" width="14.1640625" customWidth="1"/>
    <col min="2" max="2" width="13.6640625" customWidth="1"/>
    <col min="4" max="4" width="16.1640625" customWidth="1"/>
    <col min="7" max="7" width="0.1640625" customWidth="1"/>
    <col min="8" max="8" width="13.83203125" customWidth="1"/>
    <col min="11" max="11" width="13.6640625" customWidth="1"/>
    <col min="13" max="13" width="12.6640625" customWidth="1"/>
    <col min="14" max="14" width="17.6640625" customWidth="1"/>
    <col min="16" max="16" width="16.6640625" customWidth="1"/>
    <col min="17" max="17" width="22.5" customWidth="1"/>
    <col min="19" max="19" width="21.6640625" customWidth="1"/>
    <col min="20" max="20" width="18" customWidth="1"/>
  </cols>
  <sheetData>
    <row r="1" spans="1:20" ht="21" customHeight="1" thickBot="1" x14ac:dyDescent="0.25">
      <c r="A1" s="261" t="s">
        <v>0</v>
      </c>
      <c r="B1" s="262"/>
      <c r="C1" s="262"/>
      <c r="D1" s="262"/>
      <c r="E1" s="266" t="s">
        <v>1</v>
      </c>
      <c r="F1" s="266"/>
      <c r="G1" s="266"/>
      <c r="H1" s="267"/>
      <c r="I1" s="268" t="s">
        <v>19</v>
      </c>
      <c r="J1" s="269"/>
      <c r="K1" s="270"/>
      <c r="L1" s="208" t="s">
        <v>3</v>
      </c>
      <c r="M1" s="208"/>
      <c r="N1" s="213"/>
      <c r="O1" s="207" t="s">
        <v>20</v>
      </c>
      <c r="P1" s="208"/>
      <c r="Q1" s="213"/>
      <c r="R1" s="235"/>
      <c r="S1" s="236"/>
      <c r="T1" s="237"/>
    </row>
    <row r="2" spans="1:20" ht="16.5" customHeight="1" thickBot="1" x14ac:dyDescent="0.25">
      <c r="A2" s="256" t="s">
        <v>4</v>
      </c>
      <c r="B2" s="258" t="s">
        <v>5</v>
      </c>
      <c r="C2" s="26"/>
      <c r="D2" s="259" t="s">
        <v>6</v>
      </c>
      <c r="E2" s="266"/>
      <c r="F2" s="266"/>
      <c r="G2" s="266"/>
      <c r="H2" s="267"/>
      <c r="I2" s="271"/>
      <c r="J2" s="272"/>
      <c r="K2" s="273"/>
      <c r="L2" s="263"/>
      <c r="M2" s="263"/>
      <c r="N2" s="264"/>
      <c r="O2" s="265"/>
      <c r="P2" s="263"/>
      <c r="Q2" s="264"/>
      <c r="R2" s="253"/>
      <c r="S2" s="254"/>
      <c r="T2" s="255"/>
    </row>
    <row r="3" spans="1:20" ht="104" thickBot="1" x14ac:dyDescent="0.25">
      <c r="A3" s="257"/>
      <c r="B3" s="244"/>
      <c r="C3" s="26" t="s">
        <v>7</v>
      </c>
      <c r="D3" s="260"/>
      <c r="E3" s="111" t="s">
        <v>8</v>
      </c>
      <c r="F3" s="112" t="s">
        <v>10</v>
      </c>
      <c r="G3" s="29" t="s">
        <v>11</v>
      </c>
      <c r="H3" s="113" t="s">
        <v>12</v>
      </c>
      <c r="I3" s="111" t="s">
        <v>8</v>
      </c>
      <c r="J3" s="112" t="s">
        <v>9</v>
      </c>
      <c r="K3" s="130" t="s">
        <v>18</v>
      </c>
      <c r="L3" s="1" t="s">
        <v>8</v>
      </c>
      <c r="M3" s="2" t="s">
        <v>10</v>
      </c>
      <c r="N3" s="3" t="s">
        <v>11</v>
      </c>
      <c r="O3" s="2" t="s">
        <v>8</v>
      </c>
      <c r="P3" s="2" t="s">
        <v>10</v>
      </c>
      <c r="Q3" s="4" t="s">
        <v>12</v>
      </c>
      <c r="R3" s="34"/>
      <c r="S3" s="33"/>
      <c r="T3" s="33"/>
    </row>
    <row r="4" spans="1:20" ht="17" thickBot="1" x14ac:dyDescent="0.25">
      <c r="A4" s="5" t="s">
        <v>51</v>
      </c>
      <c r="B4" s="126">
        <v>413</v>
      </c>
      <c r="C4" s="126"/>
      <c r="D4" s="6" t="s">
        <v>52</v>
      </c>
      <c r="E4" s="48">
        <v>2</v>
      </c>
      <c r="F4" s="128">
        <v>2</v>
      </c>
      <c r="G4" s="30"/>
      <c r="H4" s="99">
        <v>25</v>
      </c>
      <c r="I4" s="97"/>
      <c r="J4" s="101"/>
      <c r="K4" s="103">
        <v>25</v>
      </c>
      <c r="L4" s="102"/>
      <c r="M4" s="10"/>
      <c r="N4" s="173">
        <v>25</v>
      </c>
      <c r="O4" s="174"/>
      <c r="P4" s="10"/>
      <c r="Q4" s="11">
        <f t="shared" ref="Q4:Q15" si="0">N4+P4</f>
        <v>25</v>
      </c>
      <c r="R4" s="10"/>
      <c r="S4" s="10"/>
      <c r="T4" s="35"/>
    </row>
    <row r="5" spans="1:20" s="189" customFormat="1" ht="29" thickBot="1" x14ac:dyDescent="0.25">
      <c r="A5" s="175" t="s">
        <v>53</v>
      </c>
      <c r="B5" s="176">
        <v>411</v>
      </c>
      <c r="C5" s="176" t="s">
        <v>64</v>
      </c>
      <c r="D5" s="177" t="s">
        <v>54</v>
      </c>
      <c r="E5" s="178">
        <v>4</v>
      </c>
      <c r="F5" s="179">
        <v>4</v>
      </c>
      <c r="G5" s="180"/>
      <c r="H5" s="181">
        <v>15</v>
      </c>
      <c r="I5" s="182"/>
      <c r="J5" s="183"/>
      <c r="K5" s="184">
        <v>15</v>
      </c>
      <c r="L5" s="178">
        <v>7</v>
      </c>
      <c r="M5" s="185"/>
      <c r="N5" s="186">
        <v>15</v>
      </c>
      <c r="O5" s="187">
        <v>1</v>
      </c>
      <c r="P5" s="185">
        <v>18</v>
      </c>
      <c r="Q5" s="188">
        <f t="shared" si="0"/>
        <v>33</v>
      </c>
      <c r="R5" s="204" t="s">
        <v>109</v>
      </c>
      <c r="S5" s="185"/>
      <c r="T5" s="188"/>
    </row>
    <row r="6" spans="1:20" ht="17" thickBot="1" x14ac:dyDescent="0.25">
      <c r="A6" s="5" t="s">
        <v>55</v>
      </c>
      <c r="B6" s="126">
        <v>395</v>
      </c>
      <c r="C6" s="126" t="s">
        <v>64</v>
      </c>
      <c r="D6" s="6" t="s">
        <v>56</v>
      </c>
      <c r="E6" s="48" t="s">
        <v>62</v>
      </c>
      <c r="F6" s="101"/>
      <c r="G6" s="30"/>
      <c r="H6" s="100">
        <v>0</v>
      </c>
      <c r="I6" s="7"/>
      <c r="J6" s="101"/>
      <c r="K6" s="103">
        <v>0</v>
      </c>
      <c r="L6" s="156" t="s">
        <v>62</v>
      </c>
      <c r="M6" s="10"/>
      <c r="N6" s="173">
        <v>0</v>
      </c>
      <c r="O6" s="174"/>
      <c r="P6" s="10"/>
      <c r="Q6" s="11">
        <f t="shared" si="0"/>
        <v>0</v>
      </c>
      <c r="R6" s="10"/>
      <c r="S6" s="10"/>
      <c r="T6" s="35"/>
    </row>
    <row r="7" spans="1:20" s="189" customFormat="1" ht="17" thickBot="1" x14ac:dyDescent="0.25">
      <c r="A7" s="175" t="s">
        <v>57</v>
      </c>
      <c r="B7" s="176">
        <v>431</v>
      </c>
      <c r="C7" s="176" t="s">
        <v>64</v>
      </c>
      <c r="D7" s="177" t="s">
        <v>58</v>
      </c>
      <c r="E7" s="178">
        <v>1</v>
      </c>
      <c r="F7" s="179">
        <v>1</v>
      </c>
      <c r="G7" s="180"/>
      <c r="H7" s="190">
        <v>30</v>
      </c>
      <c r="I7" s="182"/>
      <c r="J7" s="183"/>
      <c r="K7" s="184">
        <v>30</v>
      </c>
      <c r="L7" s="178">
        <v>2</v>
      </c>
      <c r="M7" s="185">
        <v>40</v>
      </c>
      <c r="N7" s="186">
        <v>70</v>
      </c>
      <c r="O7" s="187">
        <v>2</v>
      </c>
      <c r="P7" s="185">
        <v>15</v>
      </c>
      <c r="Q7" s="188">
        <f t="shared" si="0"/>
        <v>85</v>
      </c>
      <c r="R7" s="204" t="s">
        <v>108</v>
      </c>
      <c r="S7" s="185"/>
      <c r="T7" s="188"/>
    </row>
    <row r="8" spans="1:20" ht="17" thickBot="1" x14ac:dyDescent="0.25">
      <c r="A8" s="5" t="s">
        <v>59</v>
      </c>
      <c r="B8" s="126">
        <v>470</v>
      </c>
      <c r="C8" s="126" t="s">
        <v>60</v>
      </c>
      <c r="D8" s="6" t="s">
        <v>61</v>
      </c>
      <c r="E8" s="48">
        <v>3</v>
      </c>
      <c r="F8" s="128">
        <v>3</v>
      </c>
      <c r="G8" s="30"/>
      <c r="H8" s="129">
        <v>20</v>
      </c>
      <c r="I8" s="7"/>
      <c r="J8" s="101"/>
      <c r="K8" s="103">
        <v>20</v>
      </c>
      <c r="L8" s="156"/>
      <c r="M8" s="10"/>
      <c r="N8" s="173">
        <v>20</v>
      </c>
      <c r="O8" s="174"/>
      <c r="P8" s="10"/>
      <c r="Q8" s="11">
        <f t="shared" si="0"/>
        <v>20</v>
      </c>
      <c r="R8" s="10"/>
      <c r="S8" s="10"/>
      <c r="T8" s="35"/>
    </row>
    <row r="9" spans="1:20" ht="17" thickBot="1" x14ac:dyDescent="0.25">
      <c r="A9" s="5" t="s">
        <v>82</v>
      </c>
      <c r="B9" s="126">
        <v>395</v>
      </c>
      <c r="C9" s="126" t="s">
        <v>64</v>
      </c>
      <c r="D9" s="6" t="s">
        <v>83</v>
      </c>
      <c r="E9" s="7"/>
      <c r="F9" s="101"/>
      <c r="G9" s="30"/>
      <c r="H9" s="100"/>
      <c r="I9" s="7"/>
      <c r="J9" s="101"/>
      <c r="K9" s="103"/>
      <c r="L9" s="156">
        <v>1</v>
      </c>
      <c r="M9" s="10">
        <v>48</v>
      </c>
      <c r="N9" s="173">
        <v>48</v>
      </c>
      <c r="O9" s="174"/>
      <c r="P9" s="10"/>
      <c r="Q9" s="11">
        <f t="shared" si="0"/>
        <v>48</v>
      </c>
      <c r="R9" s="10"/>
      <c r="S9" s="10"/>
      <c r="T9" s="35"/>
    </row>
    <row r="10" spans="1:20" ht="17" thickBot="1" x14ac:dyDescent="0.25">
      <c r="A10" s="151" t="s">
        <v>84</v>
      </c>
      <c r="B10" s="154">
        <v>583</v>
      </c>
      <c r="C10" s="126" t="s">
        <v>70</v>
      </c>
      <c r="D10" s="155" t="s">
        <v>89</v>
      </c>
      <c r="E10" s="7"/>
      <c r="F10" s="101"/>
      <c r="G10" s="30"/>
      <c r="H10" s="100"/>
      <c r="I10" s="7"/>
      <c r="J10" s="101"/>
      <c r="K10" s="103"/>
      <c r="L10" s="156">
        <v>3</v>
      </c>
      <c r="M10" s="10">
        <v>32</v>
      </c>
      <c r="N10" s="173">
        <v>32</v>
      </c>
      <c r="O10" s="174">
        <v>3</v>
      </c>
      <c r="P10" s="10">
        <v>12</v>
      </c>
      <c r="Q10" s="11">
        <f t="shared" si="0"/>
        <v>44</v>
      </c>
      <c r="R10" s="10"/>
      <c r="S10" s="10"/>
      <c r="T10" s="35"/>
    </row>
    <row r="11" spans="1:20" ht="17" thickBot="1" x14ac:dyDescent="0.25">
      <c r="A11" s="151" t="s">
        <v>85</v>
      </c>
      <c r="B11" s="154">
        <v>584</v>
      </c>
      <c r="C11" s="126" t="s">
        <v>64</v>
      </c>
      <c r="D11" s="155" t="s">
        <v>90</v>
      </c>
      <c r="E11" s="7"/>
      <c r="F11" s="101"/>
      <c r="G11" s="30"/>
      <c r="H11" s="100"/>
      <c r="I11" s="7"/>
      <c r="J11" s="101"/>
      <c r="K11" s="103"/>
      <c r="L11" s="156">
        <v>4</v>
      </c>
      <c r="M11" s="10">
        <v>24</v>
      </c>
      <c r="N11" s="173">
        <v>24</v>
      </c>
      <c r="O11" s="174"/>
      <c r="P11" s="10"/>
      <c r="Q11" s="11">
        <f t="shared" si="0"/>
        <v>24</v>
      </c>
      <c r="R11" s="10"/>
      <c r="S11" s="10"/>
      <c r="T11" s="35"/>
    </row>
    <row r="12" spans="1:20" ht="17" thickBot="1" x14ac:dyDescent="0.25">
      <c r="A12" s="151" t="s">
        <v>86</v>
      </c>
      <c r="B12" s="153">
        <v>576</v>
      </c>
      <c r="C12" s="126" t="s">
        <v>64</v>
      </c>
      <c r="D12" s="155" t="s">
        <v>91</v>
      </c>
      <c r="E12" s="7"/>
      <c r="F12" s="101"/>
      <c r="G12" s="30"/>
      <c r="H12" s="100"/>
      <c r="I12" s="7"/>
      <c r="J12" s="101"/>
      <c r="K12" s="103"/>
      <c r="L12" s="156" t="s">
        <v>62</v>
      </c>
      <c r="M12" s="10"/>
      <c r="N12" s="173">
        <v>0</v>
      </c>
      <c r="O12" s="174"/>
      <c r="P12" s="10"/>
      <c r="Q12" s="11">
        <f t="shared" si="0"/>
        <v>0</v>
      </c>
      <c r="R12" s="10"/>
      <c r="S12" s="10"/>
      <c r="T12" s="35"/>
    </row>
    <row r="13" spans="1:20" ht="29" thickBot="1" x14ac:dyDescent="0.25">
      <c r="A13" s="151" t="s">
        <v>87</v>
      </c>
      <c r="B13" s="153">
        <v>373</v>
      </c>
      <c r="C13" s="126" t="s">
        <v>64</v>
      </c>
      <c r="D13" s="155" t="s">
        <v>92</v>
      </c>
      <c r="E13" s="7"/>
      <c r="F13" s="101"/>
      <c r="G13" s="30"/>
      <c r="H13" s="100"/>
      <c r="I13" s="7"/>
      <c r="J13" s="101"/>
      <c r="K13" s="103"/>
      <c r="L13" s="156">
        <v>5</v>
      </c>
      <c r="M13" s="10">
        <v>16</v>
      </c>
      <c r="N13" s="173">
        <v>16</v>
      </c>
      <c r="O13" s="10"/>
      <c r="P13" s="10"/>
      <c r="Q13" s="11">
        <f t="shared" si="0"/>
        <v>16</v>
      </c>
      <c r="R13" s="10"/>
      <c r="S13" s="10"/>
      <c r="T13" s="35"/>
    </row>
    <row r="14" spans="1:20" ht="17" thickBot="1" x14ac:dyDescent="0.25">
      <c r="A14" s="151" t="s">
        <v>88</v>
      </c>
      <c r="B14" s="153">
        <v>586</v>
      </c>
      <c r="C14" s="126" t="s">
        <v>64</v>
      </c>
      <c r="D14" s="155" t="s">
        <v>50</v>
      </c>
      <c r="E14" s="7"/>
      <c r="F14" s="101"/>
      <c r="G14" s="30"/>
      <c r="H14" s="100"/>
      <c r="I14" s="7"/>
      <c r="J14" s="101"/>
      <c r="K14" s="103"/>
      <c r="L14" s="156">
        <v>6</v>
      </c>
      <c r="M14" s="10">
        <v>8</v>
      </c>
      <c r="N14" s="173">
        <v>8</v>
      </c>
      <c r="O14" s="10"/>
      <c r="P14" s="10"/>
      <c r="Q14" s="11">
        <f t="shared" si="0"/>
        <v>8</v>
      </c>
      <c r="R14" s="10"/>
      <c r="S14" s="10"/>
      <c r="T14" s="35"/>
    </row>
    <row r="15" spans="1:20" ht="17" thickBot="1" x14ac:dyDescent="0.25">
      <c r="A15" s="152" t="s">
        <v>76</v>
      </c>
      <c r="B15" s="126">
        <v>533</v>
      </c>
      <c r="C15" s="126" t="s">
        <v>64</v>
      </c>
      <c r="D15" s="6" t="s">
        <v>93</v>
      </c>
      <c r="E15" s="7"/>
      <c r="F15" s="101"/>
      <c r="G15" s="30"/>
      <c r="H15" s="100"/>
      <c r="I15" s="7"/>
      <c r="J15" s="101"/>
      <c r="K15" s="103"/>
      <c r="L15" s="156">
        <v>8</v>
      </c>
      <c r="M15" s="10"/>
      <c r="N15" s="173">
        <v>0</v>
      </c>
      <c r="O15" s="10"/>
      <c r="P15" s="10"/>
      <c r="Q15" s="11">
        <f t="shared" si="0"/>
        <v>0</v>
      </c>
      <c r="R15" s="10"/>
      <c r="S15" s="10"/>
      <c r="T15" s="35"/>
    </row>
    <row r="16" spans="1:20" ht="17" thickBot="1" x14ac:dyDescent="0.25">
      <c r="A16" s="5"/>
      <c r="B16" s="126"/>
      <c r="C16" s="126"/>
      <c r="D16" s="6"/>
      <c r="E16" s="7"/>
      <c r="F16" s="101"/>
      <c r="G16" s="30"/>
      <c r="H16" s="100"/>
      <c r="I16" s="7"/>
      <c r="J16" s="101"/>
      <c r="K16" s="103"/>
      <c r="L16" s="9"/>
      <c r="M16" s="10"/>
      <c r="N16" s="11"/>
      <c r="O16" s="10"/>
      <c r="P16" s="10"/>
      <c r="Q16" s="11"/>
      <c r="R16" s="10"/>
      <c r="S16" s="10"/>
      <c r="T16" s="35"/>
    </row>
    <row r="17" spans="1:20" ht="17" thickBot="1" x14ac:dyDescent="0.25">
      <c r="A17" s="5"/>
      <c r="B17" s="126"/>
      <c r="C17" s="126"/>
      <c r="D17" s="6"/>
      <c r="E17" s="7"/>
      <c r="F17" s="101"/>
      <c r="G17" s="30"/>
      <c r="H17" s="100"/>
      <c r="I17" s="7"/>
      <c r="J17" s="101"/>
      <c r="K17" s="103"/>
      <c r="L17" s="9"/>
      <c r="M17" s="10"/>
      <c r="N17" s="11"/>
      <c r="O17" s="10"/>
      <c r="P17" s="10"/>
      <c r="Q17" s="11"/>
      <c r="R17" s="10"/>
      <c r="S17" s="10"/>
      <c r="T17" s="35"/>
    </row>
    <row r="18" spans="1:20" ht="17" thickBot="1" x14ac:dyDescent="0.25">
      <c r="A18" s="5"/>
      <c r="B18" s="126"/>
      <c r="C18" s="126"/>
      <c r="D18" s="6"/>
      <c r="E18" s="7"/>
      <c r="F18" s="101"/>
      <c r="G18" s="31"/>
      <c r="H18" s="31"/>
      <c r="I18" s="7"/>
      <c r="J18" s="101"/>
      <c r="K18" s="103"/>
      <c r="L18" s="9"/>
      <c r="M18" s="10"/>
      <c r="N18" s="11"/>
      <c r="O18" s="10"/>
      <c r="P18" s="10"/>
      <c r="Q18" s="11"/>
      <c r="R18" s="10"/>
      <c r="S18" s="10"/>
      <c r="T18" s="35"/>
    </row>
    <row r="19" spans="1:20" ht="17" thickBot="1" x14ac:dyDescent="0.25">
      <c r="A19" s="5"/>
      <c r="B19" s="126"/>
      <c r="C19" s="126"/>
      <c r="D19" s="6"/>
      <c r="E19" s="7"/>
      <c r="F19" s="101"/>
      <c r="G19" s="32"/>
      <c r="H19" s="32"/>
      <c r="I19" s="7"/>
      <c r="J19" s="101"/>
      <c r="K19" s="103"/>
      <c r="L19" s="9"/>
      <c r="M19" s="10"/>
      <c r="N19" s="11"/>
      <c r="O19" s="10"/>
      <c r="P19" s="10"/>
      <c r="Q19" s="11"/>
      <c r="R19" s="10"/>
      <c r="S19" s="10"/>
      <c r="T19" s="35"/>
    </row>
    <row r="20" spans="1:20" ht="17" thickBot="1" x14ac:dyDescent="0.25">
      <c r="A20" s="5"/>
      <c r="B20" s="126"/>
      <c r="C20" s="126"/>
      <c r="D20" s="6"/>
      <c r="E20" s="7"/>
      <c r="F20" s="101"/>
      <c r="G20" s="32"/>
      <c r="H20" s="32"/>
      <c r="I20" s="7"/>
      <c r="J20" s="101"/>
      <c r="K20" s="103"/>
      <c r="L20" s="9"/>
      <c r="M20" s="10"/>
      <c r="N20" s="11"/>
      <c r="O20" s="10"/>
      <c r="P20" s="10"/>
      <c r="Q20" s="11"/>
      <c r="R20" s="10"/>
      <c r="S20" s="10"/>
      <c r="T20" s="35"/>
    </row>
    <row r="21" spans="1:20" ht="17" thickBot="1" x14ac:dyDescent="0.25">
      <c r="A21" s="5"/>
      <c r="B21" s="126"/>
      <c r="C21" s="126"/>
      <c r="D21" s="6"/>
      <c r="E21" s="7"/>
      <c r="F21" s="101"/>
      <c r="G21" s="32"/>
      <c r="H21" s="32"/>
      <c r="I21" s="7"/>
      <c r="J21" s="101"/>
      <c r="K21" s="103"/>
      <c r="L21" s="9"/>
      <c r="M21" s="10"/>
      <c r="N21" s="11"/>
      <c r="O21" s="10"/>
      <c r="P21" s="10"/>
      <c r="Q21" s="11"/>
      <c r="R21" s="10"/>
      <c r="S21" s="10"/>
      <c r="T21" s="35"/>
    </row>
    <row r="22" spans="1:20" ht="17" thickBot="1" x14ac:dyDescent="0.25">
      <c r="A22" s="5"/>
      <c r="B22" s="126"/>
      <c r="C22" s="126"/>
      <c r="D22" s="6"/>
      <c r="E22" s="12"/>
      <c r="F22" s="109"/>
      <c r="G22" s="110"/>
      <c r="H22" s="110"/>
      <c r="I22" s="7"/>
      <c r="J22" s="101"/>
      <c r="K22" s="103"/>
      <c r="L22" s="14"/>
      <c r="M22" s="14"/>
      <c r="N22" s="15"/>
      <c r="O22" s="14"/>
      <c r="P22" s="14"/>
      <c r="Q22" s="15"/>
      <c r="R22" s="10"/>
      <c r="S22" s="10"/>
      <c r="T22" s="35"/>
    </row>
    <row r="23" spans="1:20" ht="21" customHeight="1" thickBot="1" x14ac:dyDescent="0.25">
      <c r="A23" s="250" t="s">
        <v>13</v>
      </c>
      <c r="B23" s="251"/>
      <c r="C23" s="251"/>
      <c r="D23" s="252"/>
      <c r="E23" s="224" t="s">
        <v>1</v>
      </c>
      <c r="F23" s="225"/>
      <c r="G23" s="225"/>
      <c r="H23" s="231"/>
      <c r="I23" s="225" t="s">
        <v>19</v>
      </c>
      <c r="J23" s="225"/>
      <c r="K23" s="231"/>
      <c r="L23" s="207" t="s">
        <v>3</v>
      </c>
      <c r="M23" s="208"/>
      <c r="N23" s="213"/>
      <c r="O23" s="207" t="s">
        <v>21</v>
      </c>
      <c r="P23" s="208"/>
      <c r="Q23" s="213"/>
      <c r="R23" s="235"/>
      <c r="S23" s="236"/>
      <c r="T23" s="237"/>
    </row>
    <row r="24" spans="1:20" ht="17" thickBot="1" x14ac:dyDescent="0.25">
      <c r="A24" s="241" t="s">
        <v>4</v>
      </c>
      <c r="B24" s="243" t="s">
        <v>5</v>
      </c>
      <c r="C24" s="25"/>
      <c r="D24" s="245" t="s">
        <v>6</v>
      </c>
      <c r="E24" s="247"/>
      <c r="F24" s="248"/>
      <c r="G24" s="248"/>
      <c r="H24" s="249"/>
      <c r="I24" s="233"/>
      <c r="J24" s="233"/>
      <c r="K24" s="234"/>
      <c r="L24" s="210"/>
      <c r="M24" s="211"/>
      <c r="N24" s="214"/>
      <c r="O24" s="210"/>
      <c r="P24" s="211"/>
      <c r="Q24" s="214"/>
      <c r="R24" s="238"/>
      <c r="S24" s="239"/>
      <c r="T24" s="240"/>
    </row>
    <row r="25" spans="1:20" ht="87" customHeight="1" thickBot="1" x14ac:dyDescent="0.25">
      <c r="A25" s="242"/>
      <c r="B25" s="244"/>
      <c r="C25" s="26" t="s">
        <v>7</v>
      </c>
      <c r="D25" s="246"/>
      <c r="E25" s="111" t="s">
        <v>8</v>
      </c>
      <c r="F25" s="112" t="s">
        <v>9</v>
      </c>
      <c r="G25" s="27"/>
      <c r="H25" s="113" t="s">
        <v>12</v>
      </c>
      <c r="I25" s="98" t="s">
        <v>8</v>
      </c>
      <c r="J25" s="107" t="s">
        <v>9</v>
      </c>
      <c r="K25" s="108" t="s">
        <v>12</v>
      </c>
      <c r="L25" s="16" t="s">
        <v>8</v>
      </c>
      <c r="M25" s="17" t="s">
        <v>10</v>
      </c>
      <c r="N25" s="18" t="s">
        <v>12</v>
      </c>
      <c r="O25" s="17" t="s">
        <v>8</v>
      </c>
      <c r="P25" s="17" t="s">
        <v>10</v>
      </c>
      <c r="Q25" s="18" t="s">
        <v>12</v>
      </c>
      <c r="R25" s="36"/>
      <c r="S25" s="36"/>
      <c r="T25" s="37"/>
    </row>
    <row r="26" spans="1:20" ht="17" thickBot="1" x14ac:dyDescent="0.25">
      <c r="A26" s="5" t="s">
        <v>40</v>
      </c>
      <c r="B26" s="127">
        <v>403</v>
      </c>
      <c r="C26" s="127" t="s">
        <v>64</v>
      </c>
      <c r="D26" s="19" t="s">
        <v>41</v>
      </c>
      <c r="E26" s="7">
        <v>2</v>
      </c>
      <c r="F26" s="106">
        <v>2</v>
      </c>
      <c r="G26" s="28"/>
      <c r="H26" s="114">
        <v>20</v>
      </c>
      <c r="I26" s="104"/>
      <c r="J26" s="106"/>
      <c r="K26" s="11">
        <v>20</v>
      </c>
      <c r="L26" s="162"/>
      <c r="M26" s="10"/>
      <c r="N26" s="11">
        <v>20</v>
      </c>
      <c r="O26" s="10"/>
      <c r="P26" s="10"/>
      <c r="Q26" s="11">
        <f t="shared" ref="Q26:Q34" si="1">N26+P26</f>
        <v>20</v>
      </c>
      <c r="R26" s="10"/>
      <c r="S26" s="10"/>
      <c r="T26" s="35"/>
    </row>
    <row r="27" spans="1:20" s="189" customFormat="1" ht="17" thickBot="1" x14ac:dyDescent="0.25">
      <c r="A27" s="175" t="s">
        <v>42</v>
      </c>
      <c r="B27" s="191">
        <v>391</v>
      </c>
      <c r="C27" s="191" t="s">
        <v>64</v>
      </c>
      <c r="D27" s="192" t="s">
        <v>43</v>
      </c>
      <c r="E27" s="182" t="s">
        <v>62</v>
      </c>
      <c r="F27" s="179"/>
      <c r="G27" s="193"/>
      <c r="H27" s="194"/>
      <c r="I27" s="195">
        <v>2</v>
      </c>
      <c r="J27" s="179">
        <v>15</v>
      </c>
      <c r="K27" s="196">
        <v>15</v>
      </c>
      <c r="L27" s="195">
        <v>1</v>
      </c>
      <c r="M27" s="185">
        <v>24</v>
      </c>
      <c r="N27" s="188">
        <f>K27+M27</f>
        <v>39</v>
      </c>
      <c r="O27" s="185">
        <v>1</v>
      </c>
      <c r="P27" s="185">
        <v>6</v>
      </c>
      <c r="Q27" s="188">
        <f t="shared" si="1"/>
        <v>45</v>
      </c>
      <c r="R27" s="204" t="s">
        <v>108</v>
      </c>
      <c r="S27" s="185"/>
      <c r="T27" s="188"/>
    </row>
    <row r="28" spans="1:20" s="189" customFormat="1" ht="29" thickBot="1" x14ac:dyDescent="0.25">
      <c r="A28" s="175" t="s">
        <v>44</v>
      </c>
      <c r="B28" s="191">
        <v>453</v>
      </c>
      <c r="C28" s="191" t="s">
        <v>64</v>
      </c>
      <c r="D28" s="192" t="s">
        <v>45</v>
      </c>
      <c r="E28" s="182">
        <v>1</v>
      </c>
      <c r="F28" s="179">
        <v>1</v>
      </c>
      <c r="G28" s="193"/>
      <c r="H28" s="194">
        <v>24</v>
      </c>
      <c r="I28" s="195">
        <v>1</v>
      </c>
      <c r="J28" s="179">
        <v>18</v>
      </c>
      <c r="K28" s="196">
        <v>42</v>
      </c>
      <c r="L28" s="195" t="s">
        <v>62</v>
      </c>
      <c r="M28" s="185" t="s">
        <v>102</v>
      </c>
      <c r="N28" s="188">
        <v>42</v>
      </c>
      <c r="O28" s="185"/>
      <c r="P28" s="185"/>
      <c r="Q28" s="188">
        <f t="shared" si="1"/>
        <v>42</v>
      </c>
      <c r="R28" s="204" t="s">
        <v>109</v>
      </c>
      <c r="S28" s="185"/>
      <c r="T28" s="188"/>
    </row>
    <row r="29" spans="1:20" ht="17" thickBot="1" x14ac:dyDescent="0.25">
      <c r="A29" s="5" t="s">
        <v>46</v>
      </c>
      <c r="B29" s="127">
        <v>471</v>
      </c>
      <c r="C29" s="127"/>
      <c r="D29" s="19" t="s">
        <v>47</v>
      </c>
      <c r="E29" s="7" t="s">
        <v>62</v>
      </c>
      <c r="F29" s="106"/>
      <c r="G29" s="28"/>
      <c r="H29" s="115"/>
      <c r="I29" s="20">
        <v>3</v>
      </c>
      <c r="J29" s="106">
        <v>12</v>
      </c>
      <c r="K29" s="22">
        <v>12</v>
      </c>
      <c r="L29" s="162"/>
      <c r="M29" s="10"/>
      <c r="N29" s="11">
        <v>12</v>
      </c>
      <c r="O29" s="10"/>
      <c r="P29" s="10"/>
      <c r="Q29" s="11">
        <f t="shared" si="1"/>
        <v>12</v>
      </c>
      <c r="R29" s="10"/>
      <c r="S29" s="10"/>
      <c r="T29" s="35"/>
    </row>
    <row r="30" spans="1:20" ht="17" thickBot="1" x14ac:dyDescent="0.25">
      <c r="A30" s="157" t="s">
        <v>94</v>
      </c>
      <c r="B30" s="127">
        <v>423</v>
      </c>
      <c r="C30" s="127" t="s">
        <v>64</v>
      </c>
      <c r="D30" s="19" t="s">
        <v>97</v>
      </c>
      <c r="E30" s="105"/>
      <c r="F30" s="106"/>
      <c r="G30" s="28"/>
      <c r="H30" s="115"/>
      <c r="I30" s="20"/>
      <c r="J30" s="106"/>
      <c r="K30" s="22"/>
      <c r="L30" s="162">
        <v>2</v>
      </c>
      <c r="M30" s="10">
        <v>15</v>
      </c>
      <c r="N30" s="11">
        <v>15</v>
      </c>
      <c r="O30" s="10"/>
      <c r="P30" s="10"/>
      <c r="Q30" s="11">
        <f t="shared" si="1"/>
        <v>15</v>
      </c>
      <c r="R30" s="10"/>
      <c r="S30" s="10"/>
      <c r="T30" s="35"/>
    </row>
    <row r="31" spans="1:20" ht="29" thickBot="1" x14ac:dyDescent="0.25">
      <c r="A31" s="158" t="s">
        <v>87</v>
      </c>
      <c r="B31" s="127">
        <v>373</v>
      </c>
      <c r="C31" s="127" t="s">
        <v>64</v>
      </c>
      <c r="D31" s="19" t="s">
        <v>92</v>
      </c>
      <c r="E31" s="105"/>
      <c r="F31" s="106"/>
      <c r="G31" s="28"/>
      <c r="H31" s="115"/>
      <c r="I31" s="20"/>
      <c r="J31" s="106"/>
      <c r="K31" s="22"/>
      <c r="L31" s="162">
        <v>3</v>
      </c>
      <c r="M31" s="10">
        <v>12</v>
      </c>
      <c r="N31" s="11">
        <v>12</v>
      </c>
      <c r="O31" s="10"/>
      <c r="P31" s="10"/>
      <c r="Q31" s="11">
        <f t="shared" si="1"/>
        <v>12</v>
      </c>
      <c r="R31" s="10"/>
      <c r="S31" s="10"/>
      <c r="T31" s="35"/>
    </row>
    <row r="32" spans="1:20" ht="29" thickBot="1" x14ac:dyDescent="0.25">
      <c r="A32" s="159" t="s">
        <v>95</v>
      </c>
      <c r="B32" s="127">
        <v>376</v>
      </c>
      <c r="C32" s="127" t="s">
        <v>70</v>
      </c>
      <c r="D32" s="163" t="s">
        <v>98</v>
      </c>
      <c r="E32" s="105"/>
      <c r="F32" s="106"/>
      <c r="G32" s="28"/>
      <c r="H32" s="115"/>
      <c r="I32" s="20"/>
      <c r="J32" s="106"/>
      <c r="K32" s="22"/>
      <c r="L32" s="162">
        <v>2</v>
      </c>
      <c r="M32" s="10">
        <v>15</v>
      </c>
      <c r="N32" s="11">
        <v>15</v>
      </c>
      <c r="O32" s="10"/>
      <c r="P32" s="10"/>
      <c r="Q32" s="11">
        <f t="shared" si="1"/>
        <v>15</v>
      </c>
      <c r="R32" s="10"/>
      <c r="S32" s="10"/>
      <c r="T32" s="35"/>
    </row>
    <row r="33" spans="1:20" ht="17" thickBot="1" x14ac:dyDescent="0.25">
      <c r="A33" s="160" t="s">
        <v>96</v>
      </c>
      <c r="B33" s="127">
        <v>596</v>
      </c>
      <c r="C33" s="127" t="s">
        <v>70</v>
      </c>
      <c r="D33" s="19" t="s">
        <v>99</v>
      </c>
      <c r="E33" s="105"/>
      <c r="F33" s="106"/>
      <c r="G33" s="28"/>
      <c r="H33" s="115"/>
      <c r="I33" s="20"/>
      <c r="J33" s="106"/>
      <c r="K33" s="24"/>
      <c r="L33" s="162">
        <v>1</v>
      </c>
      <c r="M33" s="10">
        <v>18</v>
      </c>
      <c r="N33" s="11">
        <v>18</v>
      </c>
      <c r="O33" s="10"/>
      <c r="P33" s="10"/>
      <c r="Q33" s="11">
        <f t="shared" si="1"/>
        <v>18</v>
      </c>
      <c r="R33" s="10"/>
      <c r="S33" s="10"/>
      <c r="T33" s="35"/>
    </row>
    <row r="34" spans="1:20" ht="17" thickBot="1" x14ac:dyDescent="0.25">
      <c r="A34" s="161" t="s">
        <v>51</v>
      </c>
      <c r="B34" s="127">
        <v>413</v>
      </c>
      <c r="C34" s="127" t="s">
        <v>70</v>
      </c>
      <c r="D34" s="19" t="s">
        <v>52</v>
      </c>
      <c r="E34" s="105"/>
      <c r="F34" s="106"/>
      <c r="G34" s="13"/>
      <c r="H34" s="115"/>
      <c r="I34" s="20"/>
      <c r="J34" s="106"/>
      <c r="K34" s="11"/>
      <c r="L34" s="162">
        <v>3</v>
      </c>
      <c r="M34" s="10">
        <v>12</v>
      </c>
      <c r="N34" s="11">
        <v>12</v>
      </c>
      <c r="O34" s="10"/>
      <c r="P34" s="10"/>
      <c r="Q34" s="11">
        <f t="shared" si="1"/>
        <v>12</v>
      </c>
      <c r="R34" s="10"/>
      <c r="S34" s="10"/>
      <c r="T34" s="35"/>
    </row>
    <row r="35" spans="1:20" ht="17" thickBot="1" x14ac:dyDescent="0.25">
      <c r="A35" s="5"/>
      <c r="B35" s="127"/>
      <c r="C35" s="127"/>
      <c r="D35" s="19"/>
      <c r="E35" s="105"/>
      <c r="F35" s="106"/>
      <c r="G35" s="10"/>
      <c r="H35" s="115"/>
      <c r="I35" s="20"/>
      <c r="J35" s="106"/>
      <c r="K35" s="11"/>
      <c r="L35" s="23"/>
      <c r="M35" s="10"/>
      <c r="N35" s="11"/>
      <c r="O35" s="10"/>
      <c r="P35" s="10"/>
      <c r="Q35" s="11"/>
      <c r="R35" s="10"/>
      <c r="S35" s="10"/>
      <c r="T35" s="35"/>
    </row>
    <row r="36" spans="1:20" ht="17" thickBot="1" x14ac:dyDescent="0.25">
      <c r="A36" s="5"/>
      <c r="B36" s="127"/>
      <c r="C36" s="127"/>
      <c r="D36" s="19"/>
      <c r="E36" s="105"/>
      <c r="F36" s="106"/>
      <c r="G36" s="10"/>
      <c r="H36" s="115"/>
      <c r="I36" s="20"/>
      <c r="J36" s="106"/>
      <c r="K36" s="11"/>
      <c r="L36" s="23"/>
      <c r="M36" s="10"/>
      <c r="N36" s="11"/>
      <c r="O36" s="10"/>
      <c r="P36" s="10"/>
      <c r="Q36" s="11"/>
      <c r="R36" s="10"/>
      <c r="S36" s="10"/>
      <c r="T36" s="35"/>
    </row>
    <row r="37" spans="1:20" ht="20" thickBot="1" x14ac:dyDescent="0.3">
      <c r="A37" s="219" t="s">
        <v>14</v>
      </c>
      <c r="B37" s="220"/>
      <c r="C37" s="220"/>
      <c r="D37" s="221"/>
      <c r="E37" s="224" t="s">
        <v>1</v>
      </c>
      <c r="F37" s="225"/>
      <c r="G37" s="225"/>
      <c r="H37" s="226"/>
      <c r="I37" s="230" t="s">
        <v>19</v>
      </c>
      <c r="J37" s="225"/>
      <c r="K37" s="231"/>
      <c r="L37" s="207" t="s">
        <v>3</v>
      </c>
      <c r="M37" s="208"/>
      <c r="N37" s="209"/>
      <c r="O37" s="207" t="s">
        <v>21</v>
      </c>
      <c r="P37" s="208"/>
      <c r="Q37" s="213"/>
    </row>
    <row r="38" spans="1:20" ht="49.25" customHeight="1" thickBot="1" x14ac:dyDescent="0.25">
      <c r="A38" s="205" t="s">
        <v>15</v>
      </c>
      <c r="B38" s="215" t="s">
        <v>16</v>
      </c>
      <c r="C38" s="217" t="s">
        <v>17</v>
      </c>
      <c r="D38" s="222" t="s">
        <v>6</v>
      </c>
      <c r="E38" s="227"/>
      <c r="F38" s="228"/>
      <c r="G38" s="228"/>
      <c r="H38" s="229"/>
      <c r="I38" s="232"/>
      <c r="J38" s="233"/>
      <c r="K38" s="234"/>
      <c r="L38" s="210"/>
      <c r="M38" s="211"/>
      <c r="N38" s="212"/>
      <c r="O38" s="210"/>
      <c r="P38" s="211"/>
      <c r="Q38" s="214"/>
    </row>
    <row r="39" spans="1:20" ht="70" customHeight="1" thickBot="1" x14ac:dyDescent="0.25">
      <c r="A39" s="206"/>
      <c r="B39" s="216"/>
      <c r="C39" s="218"/>
      <c r="D39" s="223"/>
      <c r="E39" s="111" t="s">
        <v>8</v>
      </c>
      <c r="F39" s="116" t="s">
        <v>9</v>
      </c>
      <c r="G39" s="117"/>
      <c r="H39" s="113" t="s">
        <v>12</v>
      </c>
      <c r="I39" s="118" t="s">
        <v>8</v>
      </c>
      <c r="J39" s="119" t="s">
        <v>9</v>
      </c>
      <c r="K39" s="108" t="s">
        <v>12</v>
      </c>
      <c r="L39" s="120" t="s">
        <v>8</v>
      </c>
      <c r="M39" s="17" t="s">
        <v>10</v>
      </c>
      <c r="N39" s="18" t="s">
        <v>12</v>
      </c>
      <c r="O39" s="17" t="s">
        <v>8</v>
      </c>
      <c r="P39" s="17" t="s">
        <v>10</v>
      </c>
      <c r="Q39" s="18" t="s">
        <v>12</v>
      </c>
    </row>
    <row r="40" spans="1:20" s="189" customFormat="1" ht="16.25" customHeight="1" thickBot="1" x14ac:dyDescent="0.25">
      <c r="A40" s="197" t="s">
        <v>48</v>
      </c>
      <c r="B40" s="198">
        <v>377</v>
      </c>
      <c r="C40" s="197" t="s">
        <v>70</v>
      </c>
      <c r="D40" s="197" t="s">
        <v>50</v>
      </c>
      <c r="E40" s="182">
        <v>2</v>
      </c>
      <c r="F40" s="199">
        <v>2</v>
      </c>
      <c r="G40" s="200"/>
      <c r="H40" s="201">
        <v>10</v>
      </c>
      <c r="I40" s="202"/>
      <c r="J40" s="199"/>
      <c r="K40" s="188">
        <v>10</v>
      </c>
      <c r="L40" s="195">
        <v>4</v>
      </c>
      <c r="M40" s="185">
        <v>12</v>
      </c>
      <c r="N40" s="203">
        <f>H40+K40</f>
        <v>20</v>
      </c>
      <c r="O40" s="185">
        <v>1</v>
      </c>
      <c r="P40" s="185">
        <v>12</v>
      </c>
      <c r="Q40" s="203">
        <f t="shared" ref="Q40:Q49" si="2">N40+P40</f>
        <v>32</v>
      </c>
      <c r="R40" s="189" t="s">
        <v>108</v>
      </c>
    </row>
    <row r="41" spans="1:20" ht="17" thickBot="1" x14ac:dyDescent="0.25">
      <c r="A41" s="81" t="s">
        <v>40</v>
      </c>
      <c r="B41" s="125">
        <v>403</v>
      </c>
      <c r="C41" s="81" t="s">
        <v>64</v>
      </c>
      <c r="D41" s="81" t="s">
        <v>41</v>
      </c>
      <c r="E41" s="7">
        <v>1</v>
      </c>
      <c r="F41" s="122">
        <v>1</v>
      </c>
      <c r="G41" s="123"/>
      <c r="H41" s="124">
        <v>12</v>
      </c>
      <c r="I41" s="20"/>
      <c r="J41" s="122"/>
      <c r="K41" s="24">
        <v>12</v>
      </c>
      <c r="L41" s="165">
        <v>1</v>
      </c>
      <c r="M41" s="10">
        <v>24</v>
      </c>
      <c r="N41" s="169">
        <f>H41+K41</f>
        <v>24</v>
      </c>
      <c r="O41" s="10"/>
      <c r="P41" s="10"/>
      <c r="Q41" s="169">
        <f t="shared" si="2"/>
        <v>24</v>
      </c>
    </row>
    <row r="42" spans="1:20" ht="16.25" customHeight="1" thickBot="1" x14ac:dyDescent="0.25">
      <c r="A42" s="81" t="s">
        <v>63</v>
      </c>
      <c r="B42" s="125">
        <v>555</v>
      </c>
      <c r="C42" s="81" t="s">
        <v>64</v>
      </c>
      <c r="D42" s="81" t="s">
        <v>65</v>
      </c>
      <c r="E42" s="121"/>
      <c r="F42" s="122"/>
      <c r="G42" s="123"/>
      <c r="H42" s="124"/>
      <c r="I42" s="20">
        <v>2</v>
      </c>
      <c r="J42" s="122">
        <v>10</v>
      </c>
      <c r="K42" s="24">
        <v>10</v>
      </c>
      <c r="L42" s="23"/>
      <c r="M42" s="10"/>
      <c r="N42" s="11">
        <v>10</v>
      </c>
      <c r="O42" s="10"/>
      <c r="P42" s="10"/>
      <c r="Q42" s="11">
        <f t="shared" si="2"/>
        <v>10</v>
      </c>
    </row>
    <row r="43" spans="1:20" ht="17" thickBot="1" x14ac:dyDescent="0.25">
      <c r="A43" s="81" t="s">
        <v>66</v>
      </c>
      <c r="B43" s="125">
        <v>556</v>
      </c>
      <c r="C43" s="81" t="s">
        <v>67</v>
      </c>
      <c r="D43" s="81" t="s">
        <v>68</v>
      </c>
      <c r="E43" s="121"/>
      <c r="F43" s="122"/>
      <c r="G43" s="123"/>
      <c r="H43" s="124"/>
      <c r="I43" s="20">
        <v>3</v>
      </c>
      <c r="J43" s="122">
        <v>20</v>
      </c>
      <c r="K43" s="24">
        <v>20</v>
      </c>
      <c r="L43" s="23"/>
      <c r="M43" s="10"/>
      <c r="N43" s="11">
        <v>20</v>
      </c>
      <c r="O43" s="10"/>
      <c r="P43" s="10"/>
      <c r="Q43" s="11">
        <f t="shared" si="2"/>
        <v>20</v>
      </c>
    </row>
    <row r="44" spans="1:20" ht="16.25" customHeight="1" thickBot="1" x14ac:dyDescent="0.25">
      <c r="A44" s="81" t="s">
        <v>69</v>
      </c>
      <c r="B44" s="125">
        <v>542</v>
      </c>
      <c r="C44" s="81" t="s">
        <v>67</v>
      </c>
      <c r="D44" s="81" t="s">
        <v>71</v>
      </c>
      <c r="E44" s="121"/>
      <c r="F44" s="122"/>
      <c r="G44" s="123"/>
      <c r="H44" s="124"/>
      <c r="I44" s="20">
        <v>4</v>
      </c>
      <c r="J44" s="122">
        <v>15</v>
      </c>
      <c r="K44" s="24">
        <v>15</v>
      </c>
      <c r="L44" s="23"/>
      <c r="M44" s="10"/>
      <c r="N44" s="11">
        <v>15</v>
      </c>
      <c r="O44" s="10"/>
      <c r="P44" s="10"/>
      <c r="Q44" s="11">
        <f t="shared" si="2"/>
        <v>15</v>
      </c>
    </row>
    <row r="45" spans="1:20" ht="17" thickBot="1" x14ac:dyDescent="0.25">
      <c r="A45" s="81" t="s">
        <v>80</v>
      </c>
      <c r="B45" s="125">
        <v>547</v>
      </c>
      <c r="C45" s="81" t="s">
        <v>67</v>
      </c>
      <c r="D45" s="81" t="s">
        <v>81</v>
      </c>
      <c r="E45" s="121"/>
      <c r="F45" s="122"/>
      <c r="G45" s="123"/>
      <c r="H45" s="124"/>
      <c r="I45" s="20">
        <v>1</v>
      </c>
      <c r="J45" s="122">
        <v>32</v>
      </c>
      <c r="K45" s="24">
        <v>32</v>
      </c>
      <c r="L45" s="23"/>
      <c r="M45" s="10"/>
      <c r="N45" s="11">
        <v>32</v>
      </c>
      <c r="O45" s="10"/>
      <c r="P45" s="10"/>
      <c r="Q45" s="11">
        <f t="shared" si="2"/>
        <v>32</v>
      </c>
    </row>
    <row r="46" spans="1:20" ht="16.25" customHeight="1" thickBot="1" x14ac:dyDescent="0.25">
      <c r="A46" s="81" t="s">
        <v>66</v>
      </c>
      <c r="B46" s="125">
        <v>554</v>
      </c>
      <c r="C46" s="81" t="s">
        <v>67</v>
      </c>
      <c r="D46" s="81" t="s">
        <v>74</v>
      </c>
      <c r="E46" s="121"/>
      <c r="F46" s="122"/>
      <c r="G46" s="123"/>
      <c r="H46" s="124"/>
      <c r="I46" s="20">
        <v>2</v>
      </c>
      <c r="J46" s="122">
        <v>25</v>
      </c>
      <c r="K46" s="24">
        <v>25</v>
      </c>
      <c r="L46" s="23"/>
      <c r="M46" s="10"/>
      <c r="N46" s="11">
        <v>25</v>
      </c>
      <c r="O46" s="10"/>
      <c r="P46" s="10"/>
      <c r="Q46" s="11">
        <f t="shared" si="2"/>
        <v>25</v>
      </c>
    </row>
    <row r="47" spans="1:20" ht="17" thickBot="1" x14ac:dyDescent="0.25">
      <c r="A47" s="164" t="s">
        <v>100</v>
      </c>
      <c r="B47" s="167">
        <v>156</v>
      </c>
      <c r="C47" s="166" t="s">
        <v>70</v>
      </c>
      <c r="D47" s="168" t="s">
        <v>101</v>
      </c>
      <c r="E47" s="121"/>
      <c r="F47" s="122"/>
      <c r="G47" s="123"/>
      <c r="H47" s="124"/>
      <c r="I47" s="20"/>
      <c r="J47" s="122"/>
      <c r="K47" s="24"/>
      <c r="L47" s="165">
        <v>3</v>
      </c>
      <c r="M47" s="10">
        <v>16</v>
      </c>
      <c r="N47" s="11">
        <v>16</v>
      </c>
      <c r="O47" s="10"/>
      <c r="P47" s="10"/>
      <c r="Q47" s="11">
        <f t="shared" si="2"/>
        <v>16</v>
      </c>
    </row>
    <row r="48" spans="1:20" ht="16.25" customHeight="1" thickBot="1" x14ac:dyDescent="0.25">
      <c r="A48" s="164" t="s">
        <v>96</v>
      </c>
      <c r="B48" s="167">
        <v>596</v>
      </c>
      <c r="C48" s="166" t="s">
        <v>70</v>
      </c>
      <c r="D48" s="168" t="s">
        <v>99</v>
      </c>
      <c r="E48" s="121"/>
      <c r="F48" s="122"/>
      <c r="G48" s="13"/>
      <c r="H48" s="124"/>
      <c r="I48" s="20"/>
      <c r="J48" s="122"/>
      <c r="K48" s="11"/>
      <c r="L48" s="165">
        <v>2</v>
      </c>
      <c r="M48" s="10">
        <v>20</v>
      </c>
      <c r="N48" s="11">
        <v>20</v>
      </c>
      <c r="O48" s="10"/>
      <c r="P48" s="10"/>
      <c r="Q48" s="11">
        <f t="shared" si="2"/>
        <v>20</v>
      </c>
    </row>
    <row r="49" spans="1:17" ht="17" thickBot="1" x14ac:dyDescent="0.25">
      <c r="A49" s="81"/>
      <c r="B49" s="125">
        <v>618</v>
      </c>
      <c r="C49" s="81" t="s">
        <v>70</v>
      </c>
      <c r="D49" s="81" t="s">
        <v>107</v>
      </c>
      <c r="E49" s="121"/>
      <c r="F49" s="122"/>
      <c r="G49" s="10"/>
      <c r="H49" s="124"/>
      <c r="I49" s="20"/>
      <c r="J49" s="122"/>
      <c r="K49" s="11"/>
      <c r="L49" s="23"/>
      <c r="M49" s="10"/>
      <c r="N49" s="11">
        <v>0</v>
      </c>
      <c r="O49" s="10">
        <v>2</v>
      </c>
      <c r="P49" s="10">
        <v>6</v>
      </c>
      <c r="Q49" s="11">
        <f t="shared" si="2"/>
        <v>6</v>
      </c>
    </row>
    <row r="50" spans="1:17" ht="17" thickBot="1" x14ac:dyDescent="0.25">
      <c r="A50" s="81"/>
      <c r="B50" s="125"/>
      <c r="C50" s="81"/>
      <c r="D50" s="81"/>
      <c r="E50" s="121"/>
      <c r="F50" s="122"/>
      <c r="G50" s="10"/>
      <c r="H50" s="124"/>
      <c r="I50" s="20"/>
      <c r="J50" s="122"/>
      <c r="K50" s="11"/>
      <c r="L50" s="23"/>
      <c r="M50" s="10"/>
      <c r="N50" s="11"/>
    </row>
  </sheetData>
  <mergeCells count="27">
    <mergeCell ref="R1:T2"/>
    <mergeCell ref="A2:A3"/>
    <mergeCell ref="B2:B3"/>
    <mergeCell ref="D2:D3"/>
    <mergeCell ref="A1:D1"/>
    <mergeCell ref="L1:N2"/>
    <mergeCell ref="O1:Q2"/>
    <mergeCell ref="E1:H2"/>
    <mergeCell ref="I1:K2"/>
    <mergeCell ref="R23:T24"/>
    <mergeCell ref="A24:A25"/>
    <mergeCell ref="B24:B25"/>
    <mergeCell ref="D24:D25"/>
    <mergeCell ref="L23:N24"/>
    <mergeCell ref="O23:Q24"/>
    <mergeCell ref="I23:K24"/>
    <mergeCell ref="E23:H24"/>
    <mergeCell ref="A23:D23"/>
    <mergeCell ref="A38:A39"/>
    <mergeCell ref="L37:N38"/>
    <mergeCell ref="O37:Q38"/>
    <mergeCell ref="B38:B39"/>
    <mergeCell ref="C38:C39"/>
    <mergeCell ref="A37:D37"/>
    <mergeCell ref="D38:D39"/>
    <mergeCell ref="E37:H38"/>
    <mergeCell ref="I37:K38"/>
  </mergeCells>
  <phoneticPr fontId="16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63"/>
  <sheetViews>
    <sheetView topLeftCell="A34" workbookViewId="0">
      <selection sqref="A1:AJ10"/>
    </sheetView>
  </sheetViews>
  <sheetFormatPr baseColWidth="10" defaultColWidth="11" defaultRowHeight="16" x14ac:dyDescent="0.2"/>
  <cols>
    <col min="1" max="1" width="21.83203125" customWidth="1"/>
    <col min="4" max="4" width="15.83203125" bestFit="1" customWidth="1"/>
    <col min="5" max="5" width="7.1640625" hidden="1" customWidth="1"/>
    <col min="6" max="6" width="7.83203125" hidden="1" customWidth="1"/>
    <col min="7" max="7" width="3.33203125" hidden="1" customWidth="1"/>
    <col min="8" max="8" width="9.1640625" hidden="1" customWidth="1"/>
    <col min="9" max="10" width="8.1640625" hidden="1" customWidth="1"/>
    <col min="11" max="11" width="10.6640625" hidden="1" customWidth="1"/>
    <col min="12" max="13" width="3.5" hidden="1" customWidth="1"/>
    <col min="14" max="14" width="7.5" hidden="1" customWidth="1"/>
    <col min="15" max="15" width="8.1640625" hidden="1" customWidth="1"/>
    <col min="16" max="16" width="10.5" hidden="1" customWidth="1"/>
    <col min="17" max="17" width="8.6640625" hidden="1" customWidth="1"/>
    <col min="18" max="18" width="9.5" hidden="1" customWidth="1"/>
    <col min="19" max="19" width="3.33203125" hidden="1" customWidth="1"/>
    <col min="20" max="20" width="5.83203125" hidden="1" customWidth="1"/>
    <col min="21" max="21" width="5.33203125" bestFit="1" customWidth="1"/>
    <col min="22" max="22" width="7.83203125" bestFit="1" customWidth="1"/>
    <col min="23" max="23" width="3.33203125" bestFit="1" customWidth="1"/>
    <col min="24" max="24" width="4.6640625" bestFit="1" customWidth="1"/>
    <col min="25" max="25" width="3.83203125" bestFit="1" customWidth="1"/>
    <col min="26" max="26" width="3.6640625" bestFit="1" customWidth="1"/>
    <col min="27" max="27" width="10.1640625" bestFit="1" customWidth="1"/>
    <col min="28" max="28" width="6.1640625" customWidth="1"/>
    <col min="29" max="29" width="3.83203125" customWidth="1"/>
    <col min="30" max="30" width="5.6640625" bestFit="1" customWidth="1"/>
    <col min="31" max="31" width="4.6640625" bestFit="1" customWidth="1"/>
    <col min="32" max="32" width="10.33203125" bestFit="1" customWidth="1"/>
    <col min="33" max="33" width="5.33203125" customWidth="1"/>
    <col min="34" max="34" width="4.6640625" bestFit="1" customWidth="1"/>
    <col min="35" max="35" width="3.33203125" bestFit="1" customWidth="1"/>
    <col min="36" max="36" width="5.6640625" bestFit="1" customWidth="1"/>
    <col min="37" max="37" width="24.6640625" bestFit="1" customWidth="1"/>
    <col min="38" max="38" width="10.33203125" bestFit="1" customWidth="1"/>
    <col min="39" max="39" width="7.83203125" bestFit="1" customWidth="1"/>
    <col min="40" max="40" width="3.33203125" bestFit="1" customWidth="1"/>
    <col min="41" max="41" width="9.1640625" bestFit="1" customWidth="1"/>
    <col min="42" max="43" width="8.1640625" bestFit="1" customWidth="1"/>
    <col min="44" max="44" width="10.6640625" bestFit="1" customWidth="1"/>
    <col min="45" max="45" width="3.1640625" bestFit="1" customWidth="1"/>
    <col min="46" max="46" width="2.6640625" bestFit="1" customWidth="1"/>
    <col min="47" max="47" width="10" bestFit="1" customWidth="1"/>
    <col min="48" max="48" width="8.1640625" bestFit="1" customWidth="1"/>
    <col min="49" max="49" width="10.5" bestFit="1" customWidth="1"/>
    <col min="50" max="50" width="8.6640625" bestFit="1" customWidth="1"/>
    <col min="51" max="51" width="9.5" bestFit="1" customWidth="1"/>
    <col min="52" max="52" width="9.6640625" bestFit="1" customWidth="1"/>
  </cols>
  <sheetData>
    <row r="1" spans="1:69" ht="21" customHeight="1" thickBot="1" x14ac:dyDescent="0.25">
      <c r="A1" s="291" t="s">
        <v>0</v>
      </c>
      <c r="B1" s="292"/>
      <c r="C1" s="292"/>
      <c r="D1" s="292"/>
      <c r="E1" s="293" t="s">
        <v>1</v>
      </c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5" t="s">
        <v>1</v>
      </c>
      <c r="T1" s="296"/>
      <c r="U1" s="289" t="s">
        <v>1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7"/>
      <c r="AK1" s="274" t="s">
        <v>2</v>
      </c>
      <c r="AL1" s="342" t="s">
        <v>103</v>
      </c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274" t="s">
        <v>2</v>
      </c>
    </row>
    <row r="2" spans="1:69" ht="16.25" customHeight="1" thickBot="1" x14ac:dyDescent="0.25">
      <c r="A2" s="298" t="s">
        <v>4</v>
      </c>
      <c r="B2" s="300" t="s">
        <v>5</v>
      </c>
      <c r="C2" s="75"/>
      <c r="D2" s="302" t="s">
        <v>6</v>
      </c>
      <c r="E2" s="304" t="s">
        <v>22</v>
      </c>
      <c r="F2" s="305"/>
      <c r="G2" s="306"/>
      <c r="H2" s="307" t="s">
        <v>23</v>
      </c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284"/>
      <c r="T2" s="285"/>
      <c r="U2" s="286" t="s">
        <v>22</v>
      </c>
      <c r="V2" s="287"/>
      <c r="W2" s="288"/>
      <c r="X2" s="289" t="s">
        <v>23</v>
      </c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87"/>
      <c r="AK2" s="275"/>
      <c r="AL2" s="227" t="s">
        <v>22</v>
      </c>
      <c r="AM2" s="228"/>
      <c r="AN2" s="229"/>
      <c r="AO2" s="315" t="s">
        <v>23</v>
      </c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44"/>
      <c r="BA2" s="227" t="s">
        <v>22</v>
      </c>
      <c r="BB2" s="228"/>
      <c r="BC2" s="229"/>
      <c r="BD2" s="315" t="s">
        <v>23</v>
      </c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44"/>
      <c r="BP2" s="131"/>
      <c r="BQ2" s="275"/>
    </row>
    <row r="3" spans="1:69" ht="95.25" customHeight="1" thickBot="1" x14ac:dyDescent="0.25">
      <c r="A3" s="299"/>
      <c r="B3" s="301"/>
      <c r="C3" s="73" t="s">
        <v>7</v>
      </c>
      <c r="D3" s="303"/>
      <c r="E3" s="40" t="s">
        <v>24</v>
      </c>
      <c r="F3" s="41" t="s">
        <v>25</v>
      </c>
      <c r="G3" s="42" t="s">
        <v>8</v>
      </c>
      <c r="H3" s="43" t="s">
        <v>26</v>
      </c>
      <c r="I3" s="41" t="s">
        <v>27</v>
      </c>
      <c r="J3" s="41" t="s">
        <v>28</v>
      </c>
      <c r="K3" s="41" t="s">
        <v>29</v>
      </c>
      <c r="L3" s="277" t="s">
        <v>30</v>
      </c>
      <c r="M3" s="278"/>
      <c r="N3" s="41" t="s">
        <v>31</v>
      </c>
      <c r="O3" s="41" t="s">
        <v>32</v>
      </c>
      <c r="P3" s="41" t="s">
        <v>33</v>
      </c>
      <c r="Q3" s="41" t="s">
        <v>34</v>
      </c>
      <c r="R3" s="41" t="s">
        <v>35</v>
      </c>
      <c r="S3" s="38" t="s">
        <v>8</v>
      </c>
      <c r="T3" s="39" t="s">
        <v>9</v>
      </c>
      <c r="U3" s="40" t="s">
        <v>36</v>
      </c>
      <c r="V3" s="41" t="s">
        <v>25</v>
      </c>
      <c r="W3" s="42" t="s">
        <v>8</v>
      </c>
      <c r="X3" s="43" t="s">
        <v>26</v>
      </c>
      <c r="Y3" s="41" t="s">
        <v>27</v>
      </c>
      <c r="Z3" s="41" t="s">
        <v>28</v>
      </c>
      <c r="AA3" s="41" t="s">
        <v>29</v>
      </c>
      <c r="AB3" s="277" t="s">
        <v>30</v>
      </c>
      <c r="AC3" s="278"/>
      <c r="AD3" s="41" t="s">
        <v>37</v>
      </c>
      <c r="AE3" s="41" t="s">
        <v>32</v>
      </c>
      <c r="AF3" s="41" t="s">
        <v>33</v>
      </c>
      <c r="AG3" s="41" t="s">
        <v>34</v>
      </c>
      <c r="AH3" s="41" t="s">
        <v>35</v>
      </c>
      <c r="AI3" s="38" t="s">
        <v>8</v>
      </c>
      <c r="AJ3" s="88" t="s">
        <v>9</v>
      </c>
      <c r="AK3" s="276"/>
      <c r="AL3" s="92" t="s">
        <v>36</v>
      </c>
      <c r="AM3" s="93" t="s">
        <v>25</v>
      </c>
      <c r="AN3" s="94" t="s">
        <v>8</v>
      </c>
      <c r="AO3" s="95" t="s">
        <v>26</v>
      </c>
      <c r="AP3" s="95" t="s">
        <v>27</v>
      </c>
      <c r="AQ3" s="95" t="s">
        <v>28</v>
      </c>
      <c r="AR3" s="95" t="s">
        <v>29</v>
      </c>
      <c r="AS3" s="326" t="s">
        <v>30</v>
      </c>
      <c r="AT3" s="327"/>
      <c r="AU3" s="95" t="s">
        <v>37</v>
      </c>
      <c r="AV3" s="95" t="s">
        <v>32</v>
      </c>
      <c r="AW3" s="95" t="s">
        <v>33</v>
      </c>
      <c r="AX3" s="95" t="s">
        <v>34</v>
      </c>
      <c r="AY3" s="95" t="s">
        <v>35</v>
      </c>
      <c r="AZ3" s="132" t="s">
        <v>8</v>
      </c>
      <c r="BA3" s="92" t="s">
        <v>36</v>
      </c>
      <c r="BB3" s="93" t="s">
        <v>25</v>
      </c>
      <c r="BC3" s="94" t="s">
        <v>8</v>
      </c>
      <c r="BD3" s="95" t="s">
        <v>26</v>
      </c>
      <c r="BE3" s="95" t="s">
        <v>27</v>
      </c>
      <c r="BF3" s="95" t="s">
        <v>28</v>
      </c>
      <c r="BG3" s="95" t="s">
        <v>29</v>
      </c>
      <c r="BH3" s="326" t="s">
        <v>30</v>
      </c>
      <c r="BI3" s="327"/>
      <c r="BJ3" s="95" t="s">
        <v>37</v>
      </c>
      <c r="BK3" s="95" t="s">
        <v>32</v>
      </c>
      <c r="BL3" s="95" t="s">
        <v>33</v>
      </c>
      <c r="BM3" s="95" t="s">
        <v>34</v>
      </c>
      <c r="BN3" s="95" t="s">
        <v>35</v>
      </c>
      <c r="BO3" s="132" t="s">
        <v>8</v>
      </c>
      <c r="BP3" s="89" t="s">
        <v>9</v>
      </c>
      <c r="BQ3" s="276"/>
    </row>
    <row r="4" spans="1:69" ht="26.25" hidden="1" customHeight="1" thickBot="1" x14ac:dyDescent="0.25">
      <c r="A4" s="5" t="s">
        <v>51</v>
      </c>
      <c r="B4" s="126">
        <v>413</v>
      </c>
      <c r="C4" s="126"/>
      <c r="D4" s="6" t="s">
        <v>52</v>
      </c>
      <c r="E4" s="46">
        <v>62.856999999999999</v>
      </c>
      <c r="F4" s="47">
        <f t="shared" ref="F4:F21" si="0">(100-E4)*1.5</f>
        <v>55.714500000000001</v>
      </c>
      <c r="G4" s="48">
        <v>3</v>
      </c>
      <c r="H4" s="46">
        <v>4</v>
      </c>
      <c r="I4" s="49">
        <v>20</v>
      </c>
      <c r="J4" s="49"/>
      <c r="K4" s="50">
        <v>122</v>
      </c>
      <c r="L4" s="50">
        <f t="shared" ref="L4:L21" si="1">K4-20</f>
        <v>102</v>
      </c>
      <c r="M4" s="50">
        <f t="shared" ref="M4:M21" si="2">K4+20</f>
        <v>142</v>
      </c>
      <c r="N4" s="51">
        <v>127.25</v>
      </c>
      <c r="O4" s="51">
        <v>0</v>
      </c>
      <c r="P4" s="51">
        <f t="shared" ref="P4:P7" si="3">O4*0.4</f>
        <v>0</v>
      </c>
      <c r="Q4" s="49">
        <f t="shared" ref="Q4:Q21" si="4">H4+I4+P4</f>
        <v>24</v>
      </c>
      <c r="R4" s="49">
        <f t="shared" ref="R4:R21" si="5">F4+Q4</f>
        <v>79.714500000000001</v>
      </c>
      <c r="S4" s="48">
        <v>2</v>
      </c>
      <c r="T4" s="91" t="e">
        <f t="shared" ref="T4:T21" ca="1" si="6">(7-S4)*nbre()</f>
        <v>#NAME?</v>
      </c>
      <c r="U4" s="84"/>
      <c r="V4" s="47">
        <f t="shared" ref="V4:V21" si="7">(100-U4)*1.5</f>
        <v>150</v>
      </c>
      <c r="W4" s="48"/>
      <c r="X4" s="84"/>
      <c r="Y4" s="85"/>
      <c r="Z4" s="49"/>
      <c r="AA4" s="50">
        <f t="shared" ref="AA4:AA13" si="8">60*Z4/325</f>
        <v>0</v>
      </c>
      <c r="AB4" s="50">
        <f t="shared" ref="AB4:AB13" si="9">AA4-20</f>
        <v>-20</v>
      </c>
      <c r="AC4" s="50">
        <f t="shared" ref="AC4:AC13" si="10">AA4+20</f>
        <v>20</v>
      </c>
      <c r="AD4" s="86"/>
      <c r="AE4" s="51"/>
      <c r="AF4" s="51">
        <f>AE4*0.4</f>
        <v>0</v>
      </c>
      <c r="AG4" s="49">
        <f t="shared" ref="AG4:AG21" si="11">X4+Y4+AF4</f>
        <v>0</v>
      </c>
      <c r="AH4" s="49">
        <f t="shared" ref="AH4:AH21" si="12">V4+AG4</f>
        <v>150</v>
      </c>
      <c r="AI4" s="48"/>
      <c r="AJ4" s="96" t="e">
        <f ca="1">(7-AI4)*nbre()</f>
        <v>#NAME?</v>
      </c>
      <c r="AK4" s="82" t="e">
        <f ca="1">SUM(T4,AJ4)</f>
        <v>#NAME?</v>
      </c>
      <c r="AL4" s="133"/>
      <c r="AM4" s="66">
        <v>150</v>
      </c>
      <c r="AN4" s="7"/>
      <c r="AO4" s="134"/>
      <c r="AP4" s="134"/>
      <c r="AQ4" s="8"/>
      <c r="AR4" s="67">
        <v>0</v>
      </c>
      <c r="AS4" s="68">
        <v>-20</v>
      </c>
      <c r="AT4" s="68">
        <v>20</v>
      </c>
      <c r="AU4" s="135"/>
      <c r="AV4" s="21"/>
      <c r="AW4" s="21">
        <v>0</v>
      </c>
      <c r="AX4" s="8">
        <v>0</v>
      </c>
      <c r="AY4" s="8">
        <v>150</v>
      </c>
      <c r="AZ4" s="7"/>
      <c r="BA4" s="133"/>
      <c r="BB4" s="66">
        <v>150</v>
      </c>
      <c r="BC4" s="7"/>
      <c r="BD4" s="134"/>
      <c r="BE4" s="134"/>
      <c r="BF4" s="8"/>
      <c r="BG4" s="67">
        <v>0</v>
      </c>
      <c r="BH4" s="68">
        <v>-20</v>
      </c>
      <c r="BI4" s="68">
        <v>20</v>
      </c>
      <c r="BJ4" s="135"/>
      <c r="BK4" s="21"/>
      <c r="BL4" s="21">
        <v>0</v>
      </c>
      <c r="BM4" s="8">
        <v>0</v>
      </c>
      <c r="BN4" s="8">
        <v>150</v>
      </c>
      <c r="BO4" s="7"/>
      <c r="BP4" s="136" t="e">
        <v>#NAME?</v>
      </c>
      <c r="BQ4" s="82" t="e">
        <f ca="1">SUM(AK4,BP4)</f>
        <v>#NAME?</v>
      </c>
    </row>
    <row r="5" spans="1:69" ht="39" customHeight="1" thickBot="1" x14ac:dyDescent="0.25">
      <c r="A5" s="5" t="s">
        <v>53</v>
      </c>
      <c r="B5" s="126">
        <v>411</v>
      </c>
      <c r="C5" s="126"/>
      <c r="D5" s="6" t="s">
        <v>54</v>
      </c>
      <c r="E5" s="46">
        <v>59.286000000000001</v>
      </c>
      <c r="F5" s="47">
        <f t="shared" si="0"/>
        <v>61.070999999999998</v>
      </c>
      <c r="G5" s="48">
        <v>5</v>
      </c>
      <c r="H5" s="46"/>
      <c r="I5" s="49">
        <v>20</v>
      </c>
      <c r="J5" s="49"/>
      <c r="K5" s="50">
        <v>122</v>
      </c>
      <c r="L5" s="50">
        <f t="shared" si="1"/>
        <v>102</v>
      </c>
      <c r="M5" s="50">
        <f t="shared" si="2"/>
        <v>142</v>
      </c>
      <c r="N5" s="51">
        <v>187.65</v>
      </c>
      <c r="O5" s="50">
        <f>N5-M5</f>
        <v>45.650000000000006</v>
      </c>
      <c r="P5" s="51">
        <f t="shared" si="3"/>
        <v>18.260000000000002</v>
      </c>
      <c r="Q5" s="49">
        <f t="shared" si="4"/>
        <v>38.260000000000005</v>
      </c>
      <c r="R5" s="49">
        <f t="shared" si="5"/>
        <v>99.331000000000003</v>
      </c>
      <c r="S5" s="48">
        <v>4</v>
      </c>
      <c r="T5" s="91" t="e">
        <f t="shared" ca="1" si="6"/>
        <v>#NAME?</v>
      </c>
      <c r="U5" s="84">
        <v>63.863999999999997</v>
      </c>
      <c r="V5" s="47">
        <f t="shared" si="7"/>
        <v>54.204000000000008</v>
      </c>
      <c r="W5" s="48"/>
      <c r="X5" s="84"/>
      <c r="Y5" s="85"/>
      <c r="Z5" s="49"/>
      <c r="AA5" s="50">
        <v>166</v>
      </c>
      <c r="AB5" s="50">
        <f t="shared" si="9"/>
        <v>146</v>
      </c>
      <c r="AC5" s="50">
        <f t="shared" si="10"/>
        <v>186</v>
      </c>
      <c r="AD5" s="86">
        <v>195.15</v>
      </c>
      <c r="AE5" s="51">
        <v>9.15</v>
      </c>
      <c r="AF5" s="51">
        <f t="shared" ref="AF5:AF21" si="13">AE5*0.4</f>
        <v>3.66</v>
      </c>
      <c r="AG5" s="49">
        <f t="shared" si="11"/>
        <v>3.66</v>
      </c>
      <c r="AH5" s="49">
        <f t="shared" si="12"/>
        <v>57.864000000000004</v>
      </c>
      <c r="AI5" s="48">
        <v>1</v>
      </c>
      <c r="AJ5" s="96" t="e">
        <f t="shared" ref="AJ5:AJ21" ca="1" si="14">(7-AI5)*nbre()</f>
        <v>#NAME?</v>
      </c>
      <c r="AK5" s="82" t="e">
        <f t="shared" ref="AK5:AK21" ca="1" si="15">SUM(T5,AJ5)</f>
        <v>#NAME?</v>
      </c>
      <c r="AL5" s="133"/>
      <c r="AM5" s="66">
        <v>150</v>
      </c>
      <c r="AN5" s="7"/>
      <c r="AO5" s="134"/>
      <c r="AP5" s="134"/>
      <c r="AQ5" s="8"/>
      <c r="AR5" s="67">
        <v>0</v>
      </c>
      <c r="AS5" s="67">
        <v>-20</v>
      </c>
      <c r="AT5" s="67">
        <v>20</v>
      </c>
      <c r="AU5" s="135"/>
      <c r="AV5" s="21"/>
      <c r="AW5" s="21">
        <v>0</v>
      </c>
      <c r="AX5" s="8">
        <v>0</v>
      </c>
      <c r="AY5" s="8">
        <v>150</v>
      </c>
      <c r="AZ5" s="7"/>
      <c r="BA5" s="133"/>
      <c r="BB5" s="66">
        <v>150</v>
      </c>
      <c r="BC5" s="7"/>
      <c r="BD5" s="134"/>
      <c r="BE5" s="134"/>
      <c r="BF5" s="8"/>
      <c r="BG5" s="67">
        <v>0</v>
      </c>
      <c r="BH5" s="67">
        <v>-20</v>
      </c>
      <c r="BI5" s="67">
        <v>20</v>
      </c>
      <c r="BJ5" s="135"/>
      <c r="BK5" s="21"/>
      <c r="BL5" s="21">
        <v>0</v>
      </c>
      <c r="BM5" s="8">
        <v>0</v>
      </c>
      <c r="BN5" s="8">
        <v>150</v>
      </c>
      <c r="BO5" s="7"/>
      <c r="BP5" s="137" t="e">
        <v>#NAME?</v>
      </c>
      <c r="BQ5" s="82" t="e">
        <f t="shared" ref="BQ5:BQ21" ca="1" si="16">SUM(AK5,BP5)</f>
        <v>#NAME?</v>
      </c>
    </row>
    <row r="6" spans="1:69" ht="26.25" hidden="1" customHeight="1" thickBot="1" x14ac:dyDescent="0.25">
      <c r="A6" s="5" t="s">
        <v>55</v>
      </c>
      <c r="B6" s="126">
        <v>395</v>
      </c>
      <c r="C6" s="126"/>
      <c r="D6" s="6" t="s">
        <v>56</v>
      </c>
      <c r="E6" s="46">
        <v>61.667000000000002</v>
      </c>
      <c r="F6" s="47">
        <f t="shared" si="0"/>
        <v>57.499499999999998</v>
      </c>
      <c r="G6" s="48">
        <v>4</v>
      </c>
      <c r="H6" s="46"/>
      <c r="I6" s="49"/>
      <c r="J6" s="49"/>
      <c r="K6" s="50">
        <f t="shared" ref="K6:K21" si="17">60*J6/325</f>
        <v>0</v>
      </c>
      <c r="L6" s="50">
        <f t="shared" si="1"/>
        <v>-20</v>
      </c>
      <c r="M6" s="50">
        <f t="shared" si="2"/>
        <v>20</v>
      </c>
      <c r="N6" s="51"/>
      <c r="O6" s="51"/>
      <c r="P6" s="51">
        <f t="shared" si="3"/>
        <v>0</v>
      </c>
      <c r="Q6" s="49">
        <f t="shared" si="4"/>
        <v>0</v>
      </c>
      <c r="R6" s="49">
        <f t="shared" si="5"/>
        <v>57.499499999999998</v>
      </c>
      <c r="S6" s="48" t="s">
        <v>62</v>
      </c>
      <c r="T6" s="91" t="e">
        <f t="shared" ca="1" si="6"/>
        <v>#VALUE!</v>
      </c>
      <c r="U6" s="84"/>
      <c r="V6" s="47">
        <f t="shared" si="7"/>
        <v>150</v>
      </c>
      <c r="W6" s="48"/>
      <c r="X6" s="84"/>
      <c r="Y6" s="85"/>
      <c r="Z6" s="49"/>
      <c r="AA6" s="50">
        <f t="shared" si="8"/>
        <v>0</v>
      </c>
      <c r="AB6" s="50">
        <f t="shared" si="9"/>
        <v>-20</v>
      </c>
      <c r="AC6" s="50">
        <f t="shared" si="10"/>
        <v>20</v>
      </c>
      <c r="AD6" s="86"/>
      <c r="AE6" s="51"/>
      <c r="AF6" s="51">
        <f t="shared" si="13"/>
        <v>0</v>
      </c>
      <c r="AG6" s="49">
        <f t="shared" si="11"/>
        <v>0</v>
      </c>
      <c r="AH6" s="49">
        <f t="shared" si="12"/>
        <v>150</v>
      </c>
      <c r="AI6" s="48"/>
      <c r="AJ6" s="96" t="e">
        <f t="shared" ca="1" si="14"/>
        <v>#NAME?</v>
      </c>
      <c r="AK6" s="82" t="e">
        <f t="shared" ca="1" si="15"/>
        <v>#VALUE!</v>
      </c>
      <c r="AL6" s="133">
        <v>57.25</v>
      </c>
      <c r="AM6" s="66">
        <v>95.5</v>
      </c>
      <c r="AN6" s="7">
        <v>2</v>
      </c>
      <c r="AO6" s="134"/>
      <c r="AP6" s="134"/>
      <c r="AQ6" s="8"/>
      <c r="AR6" s="67">
        <v>0</v>
      </c>
      <c r="AS6" s="67">
        <v>-20</v>
      </c>
      <c r="AT6" s="67">
        <v>20</v>
      </c>
      <c r="AU6" s="135"/>
      <c r="AV6" s="21"/>
      <c r="AW6" s="21">
        <v>0</v>
      </c>
      <c r="AX6" s="8">
        <v>0</v>
      </c>
      <c r="AY6" s="8">
        <v>150</v>
      </c>
      <c r="AZ6" s="7" t="s">
        <v>78</v>
      </c>
      <c r="BA6" s="133"/>
      <c r="BB6" s="66">
        <v>95.5</v>
      </c>
      <c r="BC6" s="7"/>
      <c r="BD6" s="134"/>
      <c r="BE6" s="134"/>
      <c r="BF6" s="8"/>
      <c r="BG6" s="67">
        <v>0</v>
      </c>
      <c r="BH6" s="67">
        <v>-20</v>
      </c>
      <c r="BI6" s="67">
        <v>20</v>
      </c>
      <c r="BJ6" s="135"/>
      <c r="BK6" s="21"/>
      <c r="BL6" s="21">
        <v>0</v>
      </c>
      <c r="BM6" s="8">
        <v>0</v>
      </c>
      <c r="BN6" s="8">
        <v>150</v>
      </c>
      <c r="BO6" s="7" t="s">
        <v>78</v>
      </c>
      <c r="BP6" s="137" t="e">
        <v>#NAME?</v>
      </c>
      <c r="BQ6" s="82" t="e">
        <f t="shared" ca="1" si="16"/>
        <v>#VALUE!</v>
      </c>
    </row>
    <row r="7" spans="1:69" ht="26.25" customHeight="1" thickBot="1" x14ac:dyDescent="0.25">
      <c r="A7" s="5" t="s">
        <v>57</v>
      </c>
      <c r="B7" s="126">
        <v>431</v>
      </c>
      <c r="C7" s="126"/>
      <c r="D7" s="6" t="s">
        <v>58</v>
      </c>
      <c r="E7" s="46">
        <v>64.762</v>
      </c>
      <c r="F7" s="47">
        <f t="shared" si="0"/>
        <v>52.856999999999999</v>
      </c>
      <c r="G7" s="48">
        <v>2</v>
      </c>
      <c r="H7" s="46"/>
      <c r="I7" s="49"/>
      <c r="J7" s="49"/>
      <c r="K7" s="50">
        <v>122</v>
      </c>
      <c r="L7" s="50">
        <f t="shared" si="1"/>
        <v>102</v>
      </c>
      <c r="M7" s="50">
        <f t="shared" si="2"/>
        <v>142</v>
      </c>
      <c r="N7" s="51">
        <v>150.4</v>
      </c>
      <c r="O7" s="51">
        <f>N7-M7</f>
        <v>8.4000000000000057</v>
      </c>
      <c r="P7" s="51">
        <f t="shared" si="3"/>
        <v>3.3600000000000025</v>
      </c>
      <c r="Q7" s="49">
        <f t="shared" si="4"/>
        <v>3.3600000000000025</v>
      </c>
      <c r="R7" s="49">
        <f t="shared" si="5"/>
        <v>56.216999999999999</v>
      </c>
      <c r="S7" s="48">
        <v>1</v>
      </c>
      <c r="T7" s="91" t="e">
        <f t="shared" ca="1" si="6"/>
        <v>#NAME?</v>
      </c>
      <c r="U7" s="84">
        <v>60</v>
      </c>
      <c r="V7" s="47">
        <f t="shared" si="7"/>
        <v>60</v>
      </c>
      <c r="W7" s="48"/>
      <c r="X7" s="84">
        <v>4</v>
      </c>
      <c r="Y7" s="85"/>
      <c r="Z7" s="49"/>
      <c r="AA7" s="50">
        <v>166</v>
      </c>
      <c r="AB7" s="50">
        <f t="shared" si="9"/>
        <v>146</v>
      </c>
      <c r="AC7" s="50">
        <f t="shared" si="10"/>
        <v>186</v>
      </c>
      <c r="AD7" s="86">
        <v>173.74</v>
      </c>
      <c r="AE7" s="51">
        <v>0</v>
      </c>
      <c r="AF7" s="51">
        <f t="shared" si="13"/>
        <v>0</v>
      </c>
      <c r="AG7" s="49">
        <f t="shared" si="11"/>
        <v>4</v>
      </c>
      <c r="AH7" s="49">
        <f t="shared" si="12"/>
        <v>64</v>
      </c>
      <c r="AI7" s="48">
        <v>2</v>
      </c>
      <c r="AJ7" s="96" t="e">
        <f t="shared" ca="1" si="14"/>
        <v>#NAME?</v>
      </c>
      <c r="AK7" s="82" t="e">
        <f t="shared" ca="1" si="15"/>
        <v>#NAME?</v>
      </c>
      <c r="AL7" s="133"/>
      <c r="AM7" s="66">
        <v>150</v>
      </c>
      <c r="AN7" s="7"/>
      <c r="AO7" s="134"/>
      <c r="AP7" s="134"/>
      <c r="AQ7" s="8"/>
      <c r="AR7" s="67">
        <v>0</v>
      </c>
      <c r="AS7" s="67">
        <v>-20</v>
      </c>
      <c r="AT7" s="67">
        <v>20</v>
      </c>
      <c r="AU7" s="135"/>
      <c r="AV7" s="21"/>
      <c r="AW7" s="21">
        <v>0</v>
      </c>
      <c r="AX7" s="8">
        <v>0</v>
      </c>
      <c r="AY7" s="8">
        <v>150</v>
      </c>
      <c r="AZ7" s="7"/>
      <c r="BA7" s="133"/>
      <c r="BB7" s="66">
        <v>150</v>
      </c>
      <c r="BC7" s="7"/>
      <c r="BD7" s="134"/>
      <c r="BE7" s="134"/>
      <c r="BF7" s="8"/>
      <c r="BG7" s="67">
        <v>0</v>
      </c>
      <c r="BH7" s="67">
        <v>-20</v>
      </c>
      <c r="BI7" s="67">
        <v>20</v>
      </c>
      <c r="BJ7" s="135"/>
      <c r="BK7" s="21"/>
      <c r="BL7" s="21">
        <v>0</v>
      </c>
      <c r="BM7" s="8">
        <v>0</v>
      </c>
      <c r="BN7" s="8">
        <v>150</v>
      </c>
      <c r="BO7" s="7"/>
      <c r="BP7" s="137" t="e">
        <v>#NAME?</v>
      </c>
      <c r="BQ7" s="82" t="e">
        <f t="shared" ca="1" si="16"/>
        <v>#NAME?</v>
      </c>
    </row>
    <row r="8" spans="1:69" ht="30.75" hidden="1" customHeight="1" thickBot="1" x14ac:dyDescent="0.25">
      <c r="A8" s="5" t="s">
        <v>59</v>
      </c>
      <c r="B8" s="126">
        <v>470</v>
      </c>
      <c r="C8" s="126" t="s">
        <v>60</v>
      </c>
      <c r="D8" s="6" t="s">
        <v>61</v>
      </c>
      <c r="E8" s="46">
        <v>65.713999999999999</v>
      </c>
      <c r="F8" s="47">
        <f t="shared" si="0"/>
        <v>51.429000000000002</v>
      </c>
      <c r="G8" s="48">
        <v>1</v>
      </c>
      <c r="H8" s="46">
        <v>4</v>
      </c>
      <c r="I8" s="49">
        <v>40</v>
      </c>
      <c r="J8" s="49"/>
      <c r="K8" s="50">
        <v>122</v>
      </c>
      <c r="L8" s="50">
        <f t="shared" si="1"/>
        <v>102</v>
      </c>
      <c r="M8" s="50">
        <f t="shared" si="2"/>
        <v>142</v>
      </c>
      <c r="N8" s="51">
        <v>148.57</v>
      </c>
      <c r="O8" s="50">
        <f>N8-M8</f>
        <v>6.5699999999999932</v>
      </c>
      <c r="P8" s="51">
        <f>O8*0.4</f>
        <v>2.6279999999999974</v>
      </c>
      <c r="Q8" s="49">
        <f t="shared" si="4"/>
        <v>46.628</v>
      </c>
      <c r="R8" s="49">
        <f t="shared" si="5"/>
        <v>98.057000000000002</v>
      </c>
      <c r="S8" s="48">
        <v>3</v>
      </c>
      <c r="T8" s="91" t="e">
        <f t="shared" ca="1" si="6"/>
        <v>#NAME?</v>
      </c>
      <c r="U8" s="84"/>
      <c r="V8" s="47">
        <f t="shared" si="7"/>
        <v>150</v>
      </c>
      <c r="W8" s="48"/>
      <c r="X8" s="84"/>
      <c r="Y8" s="85"/>
      <c r="Z8" s="49"/>
      <c r="AA8" s="50">
        <f t="shared" si="8"/>
        <v>0</v>
      </c>
      <c r="AB8" s="50">
        <f t="shared" si="9"/>
        <v>-20</v>
      </c>
      <c r="AC8" s="50">
        <f t="shared" si="10"/>
        <v>20</v>
      </c>
      <c r="AD8" s="86"/>
      <c r="AE8" s="51"/>
      <c r="AF8" s="51">
        <f t="shared" si="13"/>
        <v>0</v>
      </c>
      <c r="AG8" s="49">
        <f t="shared" si="11"/>
        <v>0</v>
      </c>
      <c r="AH8" s="49">
        <f t="shared" si="12"/>
        <v>150</v>
      </c>
      <c r="AI8" s="48"/>
      <c r="AJ8" s="96" t="e">
        <f t="shared" ca="1" si="14"/>
        <v>#NAME?</v>
      </c>
      <c r="AK8" s="82" t="e">
        <f t="shared" ca="1" si="15"/>
        <v>#NAME?</v>
      </c>
      <c r="AL8" s="133"/>
      <c r="AM8" s="66">
        <v>150</v>
      </c>
      <c r="AN8" s="7"/>
      <c r="AO8" s="134"/>
      <c r="AP8" s="134"/>
      <c r="AQ8" s="8"/>
      <c r="AR8" s="67">
        <v>0</v>
      </c>
      <c r="AS8" s="67">
        <v>-20</v>
      </c>
      <c r="AT8" s="67">
        <v>20</v>
      </c>
      <c r="AU8" s="135"/>
      <c r="AV8" s="21"/>
      <c r="AW8" s="21">
        <v>0</v>
      </c>
      <c r="AX8" s="8">
        <v>0</v>
      </c>
      <c r="AY8" s="8">
        <v>150</v>
      </c>
      <c r="AZ8" s="7"/>
      <c r="BA8" s="133"/>
      <c r="BB8" s="66">
        <v>150</v>
      </c>
      <c r="BC8" s="7"/>
      <c r="BD8" s="134"/>
      <c r="BE8" s="134"/>
      <c r="BF8" s="8"/>
      <c r="BG8" s="67">
        <v>0</v>
      </c>
      <c r="BH8" s="67">
        <v>-20</v>
      </c>
      <c r="BI8" s="67">
        <v>20</v>
      </c>
      <c r="BJ8" s="135"/>
      <c r="BK8" s="21"/>
      <c r="BL8" s="21">
        <v>0</v>
      </c>
      <c r="BM8" s="8">
        <v>0</v>
      </c>
      <c r="BN8" s="8">
        <v>150</v>
      </c>
      <c r="BO8" s="7"/>
      <c r="BP8" s="137" t="e">
        <v>#NAME?</v>
      </c>
      <c r="BQ8" s="82" t="e">
        <f t="shared" ca="1" si="16"/>
        <v>#NAME?</v>
      </c>
    </row>
    <row r="9" spans="1:69" ht="16.5" hidden="1" customHeight="1" thickBot="1" x14ac:dyDescent="0.25">
      <c r="A9" s="44" t="s">
        <v>76</v>
      </c>
      <c r="B9" s="76">
        <v>533</v>
      </c>
      <c r="C9" s="77"/>
      <c r="D9" s="45" t="s">
        <v>77</v>
      </c>
      <c r="E9" s="46"/>
      <c r="F9" s="47">
        <f t="shared" si="0"/>
        <v>150</v>
      </c>
      <c r="G9" s="48"/>
      <c r="H9" s="46"/>
      <c r="I9" s="49"/>
      <c r="J9" s="49"/>
      <c r="K9" s="50">
        <f t="shared" si="17"/>
        <v>0</v>
      </c>
      <c r="L9" s="50">
        <f t="shared" si="1"/>
        <v>-20</v>
      </c>
      <c r="M9" s="50">
        <f t="shared" si="2"/>
        <v>20</v>
      </c>
      <c r="N9" s="51"/>
      <c r="O9" s="51"/>
      <c r="P9" s="51">
        <f t="shared" ref="P9:P21" si="18">O9*0.4</f>
        <v>0</v>
      </c>
      <c r="Q9" s="49">
        <f t="shared" si="4"/>
        <v>0</v>
      </c>
      <c r="R9" s="49">
        <f t="shared" si="5"/>
        <v>150</v>
      </c>
      <c r="S9" s="48"/>
      <c r="T9" s="91" t="e">
        <f t="shared" ca="1" si="6"/>
        <v>#NAME?</v>
      </c>
      <c r="U9" s="84"/>
      <c r="V9" s="47">
        <f t="shared" si="7"/>
        <v>150</v>
      </c>
      <c r="W9" s="48"/>
      <c r="X9" s="84"/>
      <c r="Y9" s="85"/>
      <c r="Z9" s="49"/>
      <c r="AA9" s="50">
        <f t="shared" si="8"/>
        <v>0</v>
      </c>
      <c r="AB9" s="50">
        <f t="shared" si="9"/>
        <v>-20</v>
      </c>
      <c r="AC9" s="50">
        <f t="shared" si="10"/>
        <v>20</v>
      </c>
      <c r="AD9" s="86"/>
      <c r="AE9" s="51"/>
      <c r="AF9" s="51">
        <f t="shared" si="13"/>
        <v>0</v>
      </c>
      <c r="AG9" s="49">
        <f t="shared" si="11"/>
        <v>0</v>
      </c>
      <c r="AH9" s="49">
        <f t="shared" si="12"/>
        <v>150</v>
      </c>
      <c r="AI9" s="48"/>
      <c r="AJ9" s="96" t="e">
        <f t="shared" ca="1" si="14"/>
        <v>#NAME?</v>
      </c>
      <c r="AK9" s="82" t="e">
        <f t="shared" ca="1" si="15"/>
        <v>#NAME?</v>
      </c>
      <c r="AL9" s="133">
        <v>57.9</v>
      </c>
      <c r="AM9" s="66">
        <v>88.5</v>
      </c>
      <c r="AN9" s="7">
        <v>1</v>
      </c>
      <c r="AO9" s="134"/>
      <c r="AP9" s="134"/>
      <c r="AQ9" s="8"/>
      <c r="AR9" s="67">
        <v>0</v>
      </c>
      <c r="AS9" s="67">
        <v>-20</v>
      </c>
      <c r="AT9" s="67">
        <v>20</v>
      </c>
      <c r="AU9" s="135"/>
      <c r="AV9" s="21"/>
      <c r="AW9" s="21">
        <v>0</v>
      </c>
      <c r="AX9" s="8">
        <v>0</v>
      </c>
      <c r="AY9" s="8">
        <v>150</v>
      </c>
      <c r="AZ9" s="7" t="s">
        <v>78</v>
      </c>
      <c r="BA9" s="133"/>
      <c r="BB9" s="66">
        <v>88.5</v>
      </c>
      <c r="BC9" s="7"/>
      <c r="BD9" s="134"/>
      <c r="BE9" s="134"/>
      <c r="BF9" s="8"/>
      <c r="BG9" s="67">
        <v>0</v>
      </c>
      <c r="BH9" s="67">
        <v>-20</v>
      </c>
      <c r="BI9" s="67">
        <v>20</v>
      </c>
      <c r="BJ9" s="135"/>
      <c r="BK9" s="21"/>
      <c r="BL9" s="21">
        <v>0</v>
      </c>
      <c r="BM9" s="8">
        <v>0</v>
      </c>
      <c r="BN9" s="8">
        <v>150</v>
      </c>
      <c r="BO9" s="7" t="s">
        <v>78</v>
      </c>
      <c r="BP9" s="137" t="e">
        <v>#NAME?</v>
      </c>
      <c r="BQ9" s="82" t="e">
        <f t="shared" ca="1" si="16"/>
        <v>#NAME?</v>
      </c>
    </row>
    <row r="10" spans="1:69" ht="16.5" customHeight="1" thickBot="1" x14ac:dyDescent="0.25">
      <c r="A10" s="44" t="s">
        <v>84</v>
      </c>
      <c r="B10" s="76">
        <v>583</v>
      </c>
      <c r="C10" s="77"/>
      <c r="D10" s="45" t="s">
        <v>89</v>
      </c>
      <c r="E10" s="46"/>
      <c r="F10" s="53">
        <f t="shared" si="0"/>
        <v>150</v>
      </c>
      <c r="G10" s="48"/>
      <c r="H10" s="46"/>
      <c r="I10" s="49"/>
      <c r="J10" s="49"/>
      <c r="K10" s="50">
        <f t="shared" si="17"/>
        <v>0</v>
      </c>
      <c r="L10" s="50">
        <f t="shared" si="1"/>
        <v>-20</v>
      </c>
      <c r="M10" s="50">
        <f t="shared" si="2"/>
        <v>20</v>
      </c>
      <c r="N10" s="51"/>
      <c r="O10" s="51"/>
      <c r="P10" s="51">
        <f t="shared" si="18"/>
        <v>0</v>
      </c>
      <c r="Q10" s="49">
        <f t="shared" si="4"/>
        <v>0</v>
      </c>
      <c r="R10" s="49">
        <f t="shared" si="5"/>
        <v>150</v>
      </c>
      <c r="S10" s="48"/>
      <c r="T10" s="91" t="e">
        <f t="shared" ca="1" si="6"/>
        <v>#NAME?</v>
      </c>
      <c r="U10" s="84">
        <v>68.409000000000006</v>
      </c>
      <c r="V10" s="53">
        <f t="shared" si="7"/>
        <v>47.386499999999991</v>
      </c>
      <c r="W10" s="48"/>
      <c r="X10" s="84">
        <v>4</v>
      </c>
      <c r="Y10" s="85">
        <v>20</v>
      </c>
      <c r="Z10" s="49"/>
      <c r="AA10" s="50">
        <v>166</v>
      </c>
      <c r="AB10" s="50">
        <f t="shared" si="9"/>
        <v>146</v>
      </c>
      <c r="AC10" s="50">
        <f t="shared" si="10"/>
        <v>186</v>
      </c>
      <c r="AD10" s="86">
        <v>174.75</v>
      </c>
      <c r="AE10" s="51">
        <v>0</v>
      </c>
      <c r="AF10" s="51">
        <f t="shared" si="13"/>
        <v>0</v>
      </c>
      <c r="AG10" s="49">
        <f t="shared" si="11"/>
        <v>24</v>
      </c>
      <c r="AH10" s="49">
        <f t="shared" si="12"/>
        <v>71.386499999999984</v>
      </c>
      <c r="AI10" s="48">
        <v>3</v>
      </c>
      <c r="AJ10" s="96" t="e">
        <f t="shared" ca="1" si="14"/>
        <v>#NAME?</v>
      </c>
      <c r="AK10" s="82" t="e">
        <f t="shared" ca="1" si="15"/>
        <v>#NAME?</v>
      </c>
      <c r="AL10" s="133"/>
      <c r="AM10" s="70">
        <v>150</v>
      </c>
      <c r="AN10" s="7"/>
      <c r="AO10" s="134"/>
      <c r="AP10" s="134"/>
      <c r="AQ10" s="8"/>
      <c r="AR10" s="67">
        <v>0</v>
      </c>
      <c r="AS10" s="67">
        <v>-20</v>
      </c>
      <c r="AT10" s="67">
        <v>20</v>
      </c>
      <c r="AU10" s="135"/>
      <c r="AV10" s="21"/>
      <c r="AW10" s="21">
        <v>0</v>
      </c>
      <c r="AX10" s="8">
        <v>0</v>
      </c>
      <c r="AY10" s="8">
        <v>150</v>
      </c>
      <c r="AZ10" s="7"/>
      <c r="BA10" s="133"/>
      <c r="BB10" s="70">
        <v>150</v>
      </c>
      <c r="BC10" s="7"/>
      <c r="BD10" s="134"/>
      <c r="BE10" s="134"/>
      <c r="BF10" s="8"/>
      <c r="BG10" s="67">
        <v>0</v>
      </c>
      <c r="BH10" s="67">
        <v>-20</v>
      </c>
      <c r="BI10" s="67">
        <v>20</v>
      </c>
      <c r="BJ10" s="135"/>
      <c r="BK10" s="21"/>
      <c r="BL10" s="21">
        <v>0</v>
      </c>
      <c r="BM10" s="8">
        <v>0</v>
      </c>
      <c r="BN10" s="8">
        <v>150</v>
      </c>
      <c r="BO10" s="7"/>
      <c r="BP10" s="137" t="e">
        <v>#NAME?</v>
      </c>
      <c r="BQ10" s="82" t="e">
        <f t="shared" ca="1" si="16"/>
        <v>#NAME?</v>
      </c>
    </row>
    <row r="11" spans="1:69" ht="16.5" customHeight="1" thickBot="1" x14ac:dyDescent="0.25">
      <c r="A11" s="44"/>
      <c r="B11" s="76"/>
      <c r="C11" s="77"/>
      <c r="D11" s="45"/>
      <c r="E11" s="46"/>
      <c r="F11" s="53">
        <f t="shared" si="0"/>
        <v>150</v>
      </c>
      <c r="G11" s="48"/>
      <c r="H11" s="46"/>
      <c r="I11" s="49"/>
      <c r="J11" s="49"/>
      <c r="K11" s="50">
        <f t="shared" si="17"/>
        <v>0</v>
      </c>
      <c r="L11" s="50">
        <f t="shared" si="1"/>
        <v>-20</v>
      </c>
      <c r="M11" s="50">
        <f t="shared" si="2"/>
        <v>20</v>
      </c>
      <c r="N11" s="49"/>
      <c r="O11" s="49"/>
      <c r="P11" s="51">
        <f t="shared" si="18"/>
        <v>0</v>
      </c>
      <c r="Q11" s="49">
        <f t="shared" si="4"/>
        <v>0</v>
      </c>
      <c r="R11" s="49">
        <f t="shared" si="5"/>
        <v>150</v>
      </c>
      <c r="S11" s="48"/>
      <c r="T11" s="91" t="e">
        <f t="shared" ca="1" si="6"/>
        <v>#NAME?</v>
      </c>
      <c r="U11" s="84"/>
      <c r="V11" s="53">
        <f t="shared" si="7"/>
        <v>150</v>
      </c>
      <c r="W11" s="48"/>
      <c r="X11" s="84"/>
      <c r="Y11" s="85"/>
      <c r="Z11" s="49"/>
      <c r="AA11" s="50">
        <f t="shared" si="8"/>
        <v>0</v>
      </c>
      <c r="AB11" s="50">
        <f t="shared" si="9"/>
        <v>-20</v>
      </c>
      <c r="AC11" s="50">
        <f t="shared" si="10"/>
        <v>20</v>
      </c>
      <c r="AD11" s="86"/>
      <c r="AE11" s="51"/>
      <c r="AF11" s="51">
        <f t="shared" si="13"/>
        <v>0</v>
      </c>
      <c r="AG11" s="49">
        <f t="shared" si="11"/>
        <v>0</v>
      </c>
      <c r="AH11" s="49">
        <f t="shared" si="12"/>
        <v>150</v>
      </c>
      <c r="AI11" s="48"/>
      <c r="AJ11" s="96" t="e">
        <f t="shared" ca="1" si="14"/>
        <v>#NAME?</v>
      </c>
      <c r="AK11" s="82" t="e">
        <f t="shared" ca="1" si="15"/>
        <v>#NAME?</v>
      </c>
      <c r="AL11" s="133"/>
      <c r="AM11" s="70">
        <v>150</v>
      </c>
      <c r="AN11" s="7"/>
      <c r="AO11" s="134"/>
      <c r="AP11" s="134"/>
      <c r="AQ11" s="8"/>
      <c r="AR11" s="67">
        <v>0</v>
      </c>
      <c r="AS11" s="67">
        <v>-20</v>
      </c>
      <c r="AT11" s="67">
        <v>20</v>
      </c>
      <c r="AU11" s="135"/>
      <c r="AV11" s="21"/>
      <c r="AW11" s="21">
        <v>0</v>
      </c>
      <c r="AX11" s="8">
        <v>0</v>
      </c>
      <c r="AY11" s="8">
        <v>150</v>
      </c>
      <c r="AZ11" s="7"/>
      <c r="BA11" s="133"/>
      <c r="BB11" s="70">
        <v>150</v>
      </c>
      <c r="BC11" s="7"/>
      <c r="BD11" s="134"/>
      <c r="BE11" s="134"/>
      <c r="BF11" s="8"/>
      <c r="BG11" s="67">
        <v>0</v>
      </c>
      <c r="BH11" s="67">
        <v>-20</v>
      </c>
      <c r="BI11" s="67">
        <v>20</v>
      </c>
      <c r="BJ11" s="135"/>
      <c r="BK11" s="21"/>
      <c r="BL11" s="21">
        <v>0</v>
      </c>
      <c r="BM11" s="8">
        <v>0</v>
      </c>
      <c r="BN11" s="8">
        <v>150</v>
      </c>
      <c r="BO11" s="7"/>
      <c r="BP11" s="137" t="e">
        <v>#NAME?</v>
      </c>
      <c r="BQ11" s="82" t="e">
        <f t="shared" ca="1" si="16"/>
        <v>#NAME?</v>
      </c>
    </row>
    <row r="12" spans="1:69" ht="16.5" customHeight="1" thickBot="1" x14ac:dyDescent="0.25">
      <c r="A12" s="44"/>
      <c r="B12" s="76"/>
      <c r="C12" s="77"/>
      <c r="D12" s="45"/>
      <c r="E12" s="46"/>
      <c r="F12" s="53">
        <f t="shared" si="0"/>
        <v>150</v>
      </c>
      <c r="G12" s="48"/>
      <c r="H12" s="46"/>
      <c r="I12" s="49"/>
      <c r="J12" s="49"/>
      <c r="K12" s="50">
        <f t="shared" si="17"/>
        <v>0</v>
      </c>
      <c r="L12" s="50">
        <f t="shared" si="1"/>
        <v>-20</v>
      </c>
      <c r="M12" s="50">
        <f t="shared" si="2"/>
        <v>20</v>
      </c>
      <c r="N12" s="49"/>
      <c r="O12" s="49"/>
      <c r="P12" s="51">
        <f t="shared" si="18"/>
        <v>0</v>
      </c>
      <c r="Q12" s="49">
        <f t="shared" si="4"/>
        <v>0</v>
      </c>
      <c r="R12" s="49">
        <f t="shared" si="5"/>
        <v>150</v>
      </c>
      <c r="S12" s="48"/>
      <c r="T12" s="91" t="e">
        <f t="shared" ca="1" si="6"/>
        <v>#NAME?</v>
      </c>
      <c r="U12" s="84"/>
      <c r="V12" s="53">
        <f t="shared" si="7"/>
        <v>150</v>
      </c>
      <c r="W12" s="48"/>
      <c r="X12" s="84"/>
      <c r="Y12" s="85"/>
      <c r="Z12" s="49"/>
      <c r="AA12" s="50">
        <f t="shared" si="8"/>
        <v>0</v>
      </c>
      <c r="AB12" s="50">
        <f t="shared" si="9"/>
        <v>-20</v>
      </c>
      <c r="AC12" s="50">
        <f t="shared" si="10"/>
        <v>20</v>
      </c>
      <c r="AD12" s="86"/>
      <c r="AE12" s="51"/>
      <c r="AF12" s="51">
        <f t="shared" si="13"/>
        <v>0</v>
      </c>
      <c r="AG12" s="49">
        <f t="shared" si="11"/>
        <v>0</v>
      </c>
      <c r="AH12" s="49">
        <f t="shared" si="12"/>
        <v>150</v>
      </c>
      <c r="AI12" s="48"/>
      <c r="AJ12" s="96" t="e">
        <f t="shared" ca="1" si="14"/>
        <v>#NAME?</v>
      </c>
      <c r="AK12" s="82" t="e">
        <f t="shared" ca="1" si="15"/>
        <v>#NAME?</v>
      </c>
      <c r="AL12" s="133"/>
      <c r="AM12" s="70">
        <v>150</v>
      </c>
      <c r="AN12" s="7"/>
      <c r="AO12" s="134"/>
      <c r="AP12" s="134"/>
      <c r="AQ12" s="8"/>
      <c r="AR12" s="67">
        <v>0</v>
      </c>
      <c r="AS12" s="67">
        <v>-20</v>
      </c>
      <c r="AT12" s="67">
        <v>20</v>
      </c>
      <c r="AU12" s="135"/>
      <c r="AV12" s="21"/>
      <c r="AW12" s="21">
        <v>0</v>
      </c>
      <c r="AX12" s="8">
        <v>0</v>
      </c>
      <c r="AY12" s="8">
        <v>150</v>
      </c>
      <c r="AZ12" s="7"/>
      <c r="BA12" s="133"/>
      <c r="BB12" s="70">
        <v>150</v>
      </c>
      <c r="BC12" s="7"/>
      <c r="BD12" s="134"/>
      <c r="BE12" s="134"/>
      <c r="BF12" s="8"/>
      <c r="BG12" s="67">
        <v>0</v>
      </c>
      <c r="BH12" s="67">
        <v>-20</v>
      </c>
      <c r="BI12" s="67">
        <v>20</v>
      </c>
      <c r="BJ12" s="135"/>
      <c r="BK12" s="21"/>
      <c r="BL12" s="21">
        <v>0</v>
      </c>
      <c r="BM12" s="8">
        <v>0</v>
      </c>
      <c r="BN12" s="8">
        <v>150</v>
      </c>
      <c r="BO12" s="7"/>
      <c r="BP12" s="137" t="e">
        <v>#NAME?</v>
      </c>
      <c r="BQ12" s="82" t="e">
        <f t="shared" ca="1" si="16"/>
        <v>#NAME?</v>
      </c>
    </row>
    <row r="13" spans="1:69" ht="16.5" customHeight="1" thickBot="1" x14ac:dyDescent="0.25">
      <c r="A13" s="44"/>
      <c r="B13" s="76"/>
      <c r="C13" s="77"/>
      <c r="D13" s="45"/>
      <c r="E13" s="46"/>
      <c r="F13" s="53">
        <f t="shared" si="0"/>
        <v>150</v>
      </c>
      <c r="G13" s="48"/>
      <c r="H13" s="46"/>
      <c r="I13" s="49"/>
      <c r="J13" s="49"/>
      <c r="K13" s="50">
        <f t="shared" si="17"/>
        <v>0</v>
      </c>
      <c r="L13" s="50">
        <f t="shared" si="1"/>
        <v>-20</v>
      </c>
      <c r="M13" s="50">
        <f t="shared" si="2"/>
        <v>20</v>
      </c>
      <c r="N13" s="49"/>
      <c r="O13" s="49"/>
      <c r="P13" s="51">
        <f t="shared" si="18"/>
        <v>0</v>
      </c>
      <c r="Q13" s="49">
        <f t="shared" si="4"/>
        <v>0</v>
      </c>
      <c r="R13" s="49">
        <f t="shared" si="5"/>
        <v>150</v>
      </c>
      <c r="S13" s="48"/>
      <c r="T13" s="91" t="e">
        <f t="shared" ca="1" si="6"/>
        <v>#NAME?</v>
      </c>
      <c r="U13" s="84"/>
      <c r="V13" s="53">
        <f t="shared" si="7"/>
        <v>150</v>
      </c>
      <c r="W13" s="48"/>
      <c r="X13" s="84"/>
      <c r="Y13" s="85"/>
      <c r="Z13" s="49"/>
      <c r="AA13" s="50">
        <f t="shared" si="8"/>
        <v>0</v>
      </c>
      <c r="AB13" s="50">
        <f t="shared" si="9"/>
        <v>-20</v>
      </c>
      <c r="AC13" s="50">
        <f t="shared" si="10"/>
        <v>20</v>
      </c>
      <c r="AD13" s="86"/>
      <c r="AE13" s="51"/>
      <c r="AF13" s="51">
        <f t="shared" si="13"/>
        <v>0</v>
      </c>
      <c r="AG13" s="49">
        <f t="shared" si="11"/>
        <v>0</v>
      </c>
      <c r="AH13" s="49">
        <f t="shared" si="12"/>
        <v>150</v>
      </c>
      <c r="AI13" s="48"/>
      <c r="AJ13" s="96" t="e">
        <f t="shared" ca="1" si="14"/>
        <v>#NAME?</v>
      </c>
      <c r="AK13" s="82" t="e">
        <f t="shared" ca="1" si="15"/>
        <v>#NAME?</v>
      </c>
      <c r="AL13" s="133"/>
      <c r="AM13" s="70">
        <v>150</v>
      </c>
      <c r="AN13" s="7"/>
      <c r="AO13" s="134"/>
      <c r="AP13" s="134"/>
      <c r="AQ13" s="8"/>
      <c r="AR13" s="67">
        <v>0</v>
      </c>
      <c r="AS13" s="67">
        <v>-20</v>
      </c>
      <c r="AT13" s="67">
        <v>20</v>
      </c>
      <c r="AU13" s="135"/>
      <c r="AV13" s="21"/>
      <c r="AW13" s="21">
        <v>0</v>
      </c>
      <c r="AX13" s="8">
        <v>0</v>
      </c>
      <c r="AY13" s="8">
        <v>150</v>
      </c>
      <c r="AZ13" s="7"/>
      <c r="BA13" s="133"/>
      <c r="BB13" s="70">
        <v>150</v>
      </c>
      <c r="BC13" s="7"/>
      <c r="BD13" s="134"/>
      <c r="BE13" s="134"/>
      <c r="BF13" s="8"/>
      <c r="BG13" s="67">
        <v>0</v>
      </c>
      <c r="BH13" s="67">
        <v>-20</v>
      </c>
      <c r="BI13" s="67">
        <v>20</v>
      </c>
      <c r="BJ13" s="135"/>
      <c r="BK13" s="21"/>
      <c r="BL13" s="21">
        <v>0</v>
      </c>
      <c r="BM13" s="8">
        <v>0</v>
      </c>
      <c r="BN13" s="8">
        <v>150</v>
      </c>
      <c r="BO13" s="7"/>
      <c r="BP13" s="137" t="e">
        <v>#NAME?</v>
      </c>
      <c r="BQ13" s="82" t="e">
        <f t="shared" ca="1" si="16"/>
        <v>#NAME?</v>
      </c>
    </row>
    <row r="14" spans="1:69" ht="16.5" customHeight="1" thickBot="1" x14ac:dyDescent="0.25">
      <c r="A14" s="44"/>
      <c r="B14" s="76"/>
      <c r="C14" s="77"/>
      <c r="D14" s="45"/>
      <c r="E14" s="46"/>
      <c r="F14" s="53">
        <f t="shared" si="0"/>
        <v>150</v>
      </c>
      <c r="G14" s="48"/>
      <c r="H14" s="46"/>
      <c r="I14" s="49"/>
      <c r="J14" s="49"/>
      <c r="K14" s="50">
        <f t="shared" si="17"/>
        <v>0</v>
      </c>
      <c r="L14" s="50">
        <f t="shared" si="1"/>
        <v>-20</v>
      </c>
      <c r="M14" s="50">
        <f t="shared" si="2"/>
        <v>20</v>
      </c>
      <c r="N14" s="49"/>
      <c r="O14" s="49"/>
      <c r="P14" s="51">
        <f t="shared" si="18"/>
        <v>0</v>
      </c>
      <c r="Q14" s="49">
        <f t="shared" si="4"/>
        <v>0</v>
      </c>
      <c r="R14" s="49">
        <f t="shared" si="5"/>
        <v>150</v>
      </c>
      <c r="S14" s="48"/>
      <c r="T14" s="91" t="e">
        <f t="shared" ca="1" si="6"/>
        <v>#NAME?</v>
      </c>
      <c r="U14" s="84"/>
      <c r="V14" s="53">
        <f t="shared" si="7"/>
        <v>150</v>
      </c>
      <c r="W14" s="48"/>
      <c r="X14" s="84"/>
      <c r="Y14" s="85"/>
      <c r="Z14" s="49"/>
      <c r="AA14" s="54"/>
      <c r="AB14" s="54"/>
      <c r="AC14" s="54"/>
      <c r="AD14" s="86"/>
      <c r="AE14" s="51"/>
      <c r="AF14" s="51">
        <f t="shared" si="13"/>
        <v>0</v>
      </c>
      <c r="AG14" s="49">
        <f t="shared" si="11"/>
        <v>0</v>
      </c>
      <c r="AH14" s="49">
        <f t="shared" si="12"/>
        <v>150</v>
      </c>
      <c r="AI14" s="48"/>
      <c r="AJ14" s="96" t="e">
        <f t="shared" ca="1" si="14"/>
        <v>#NAME?</v>
      </c>
      <c r="AK14" s="82" t="e">
        <f t="shared" ca="1" si="15"/>
        <v>#NAME?</v>
      </c>
      <c r="AL14" s="133"/>
      <c r="AM14" s="70">
        <v>150</v>
      </c>
      <c r="AN14" s="7"/>
      <c r="AO14" s="134"/>
      <c r="AP14" s="134"/>
      <c r="AQ14" s="8"/>
      <c r="AR14" s="138"/>
      <c r="AS14" s="138"/>
      <c r="AT14" s="138"/>
      <c r="AU14" s="135"/>
      <c r="AV14" s="21"/>
      <c r="AW14" s="21">
        <v>0</v>
      </c>
      <c r="AX14" s="8">
        <v>0</v>
      </c>
      <c r="AY14" s="8">
        <v>150</v>
      </c>
      <c r="AZ14" s="7"/>
      <c r="BA14" s="133"/>
      <c r="BB14" s="70">
        <v>150</v>
      </c>
      <c r="BC14" s="7"/>
      <c r="BD14" s="134"/>
      <c r="BE14" s="134"/>
      <c r="BF14" s="8"/>
      <c r="BG14" s="138"/>
      <c r="BH14" s="138"/>
      <c r="BI14" s="138"/>
      <c r="BJ14" s="135"/>
      <c r="BK14" s="21"/>
      <c r="BL14" s="21">
        <v>0</v>
      </c>
      <c r="BM14" s="8">
        <v>0</v>
      </c>
      <c r="BN14" s="8">
        <v>150</v>
      </c>
      <c r="BO14" s="7"/>
      <c r="BP14" s="137" t="e">
        <v>#NAME?</v>
      </c>
      <c r="BQ14" s="82" t="e">
        <f t="shared" ca="1" si="16"/>
        <v>#NAME?</v>
      </c>
    </row>
    <row r="15" spans="1:69" ht="16.5" customHeight="1" thickBot="1" x14ac:dyDescent="0.25">
      <c r="A15" s="44"/>
      <c r="B15" s="76"/>
      <c r="C15" s="77"/>
      <c r="D15" s="45"/>
      <c r="E15" s="46"/>
      <c r="F15" s="53">
        <f t="shared" si="0"/>
        <v>150</v>
      </c>
      <c r="G15" s="48"/>
      <c r="H15" s="46"/>
      <c r="I15" s="49"/>
      <c r="J15" s="49"/>
      <c r="K15" s="50">
        <f t="shared" si="17"/>
        <v>0</v>
      </c>
      <c r="L15" s="50">
        <f t="shared" si="1"/>
        <v>-20</v>
      </c>
      <c r="M15" s="50">
        <f t="shared" si="2"/>
        <v>20</v>
      </c>
      <c r="N15" s="49"/>
      <c r="O15" s="49"/>
      <c r="P15" s="51">
        <f t="shared" si="18"/>
        <v>0</v>
      </c>
      <c r="Q15" s="49">
        <f t="shared" si="4"/>
        <v>0</v>
      </c>
      <c r="R15" s="49">
        <f t="shared" si="5"/>
        <v>150</v>
      </c>
      <c r="S15" s="48"/>
      <c r="T15" s="91" t="e">
        <f t="shared" ca="1" si="6"/>
        <v>#NAME?</v>
      </c>
      <c r="U15" s="84"/>
      <c r="V15" s="53">
        <f t="shared" si="7"/>
        <v>150</v>
      </c>
      <c r="W15" s="48"/>
      <c r="X15" s="46"/>
      <c r="Y15" s="49"/>
      <c r="Z15" s="49"/>
      <c r="AA15" s="54"/>
      <c r="AB15" s="54"/>
      <c r="AC15" s="54"/>
      <c r="AD15" s="86"/>
      <c r="AE15" s="51"/>
      <c r="AF15" s="51">
        <f t="shared" si="13"/>
        <v>0</v>
      </c>
      <c r="AG15" s="49">
        <f t="shared" si="11"/>
        <v>0</v>
      </c>
      <c r="AH15" s="49">
        <f t="shared" si="12"/>
        <v>150</v>
      </c>
      <c r="AI15" s="48"/>
      <c r="AJ15" s="96" t="e">
        <f t="shared" ca="1" si="14"/>
        <v>#NAME?</v>
      </c>
      <c r="AK15" s="82" t="e">
        <f t="shared" ca="1" si="15"/>
        <v>#NAME?</v>
      </c>
      <c r="AL15" s="133"/>
      <c r="AM15" s="70">
        <v>150</v>
      </c>
      <c r="AN15" s="7"/>
      <c r="AO15" s="8"/>
      <c r="AP15" s="8"/>
      <c r="AQ15" s="8"/>
      <c r="AR15" s="138"/>
      <c r="AS15" s="138"/>
      <c r="AT15" s="138"/>
      <c r="AU15" s="135"/>
      <c r="AV15" s="21"/>
      <c r="AW15" s="21">
        <v>0</v>
      </c>
      <c r="AX15" s="8">
        <v>0</v>
      </c>
      <c r="AY15" s="8">
        <v>150</v>
      </c>
      <c r="AZ15" s="7"/>
      <c r="BA15" s="133"/>
      <c r="BB15" s="70">
        <v>150</v>
      </c>
      <c r="BC15" s="7"/>
      <c r="BD15" s="8"/>
      <c r="BE15" s="8"/>
      <c r="BF15" s="8"/>
      <c r="BG15" s="138"/>
      <c r="BH15" s="138"/>
      <c r="BI15" s="138"/>
      <c r="BJ15" s="135"/>
      <c r="BK15" s="21"/>
      <c r="BL15" s="21">
        <v>0</v>
      </c>
      <c r="BM15" s="8">
        <v>0</v>
      </c>
      <c r="BN15" s="8">
        <v>150</v>
      </c>
      <c r="BO15" s="7"/>
      <c r="BP15" s="137" t="e">
        <v>#NAME?</v>
      </c>
      <c r="BQ15" s="82" t="e">
        <f t="shared" ca="1" si="16"/>
        <v>#NAME?</v>
      </c>
    </row>
    <row r="16" spans="1:69" ht="16.5" customHeight="1" thickBot="1" x14ac:dyDescent="0.25">
      <c r="A16" s="44"/>
      <c r="B16" s="76"/>
      <c r="C16" s="77"/>
      <c r="D16" s="45"/>
      <c r="E16" s="55"/>
      <c r="F16" s="56">
        <f t="shared" si="0"/>
        <v>150</v>
      </c>
      <c r="G16" s="57"/>
      <c r="H16" s="58"/>
      <c r="I16" s="59"/>
      <c r="J16" s="59"/>
      <c r="K16" s="50">
        <f t="shared" si="17"/>
        <v>0</v>
      </c>
      <c r="L16" s="50">
        <f t="shared" si="1"/>
        <v>-20</v>
      </c>
      <c r="M16" s="50">
        <f t="shared" si="2"/>
        <v>20</v>
      </c>
      <c r="N16" s="59"/>
      <c r="O16" s="59"/>
      <c r="P16" s="51">
        <f t="shared" si="18"/>
        <v>0</v>
      </c>
      <c r="Q16" s="59">
        <f t="shared" si="4"/>
        <v>0</v>
      </c>
      <c r="R16" s="59">
        <f t="shared" si="5"/>
        <v>150</v>
      </c>
      <c r="S16" s="57"/>
      <c r="T16" s="91" t="e">
        <f t="shared" ca="1" si="6"/>
        <v>#NAME?</v>
      </c>
      <c r="U16" s="58"/>
      <c r="V16" s="56">
        <f t="shared" si="7"/>
        <v>150</v>
      </c>
      <c r="W16" s="48"/>
      <c r="X16" s="58"/>
      <c r="Y16" s="59"/>
      <c r="Z16" s="49"/>
      <c r="AA16" s="60"/>
      <c r="AB16" s="60"/>
      <c r="AC16" s="60"/>
      <c r="AD16" s="86"/>
      <c r="AE16" s="51"/>
      <c r="AF16" s="51">
        <f t="shared" si="13"/>
        <v>0</v>
      </c>
      <c r="AG16" s="59">
        <f t="shared" si="11"/>
        <v>0</v>
      </c>
      <c r="AH16" s="59">
        <f t="shared" si="12"/>
        <v>150</v>
      </c>
      <c r="AI16" s="48"/>
      <c r="AJ16" s="96" t="e">
        <f t="shared" ca="1" si="14"/>
        <v>#NAME?</v>
      </c>
      <c r="AK16" s="82" t="e">
        <f t="shared" ca="1" si="15"/>
        <v>#NAME?</v>
      </c>
      <c r="AL16" s="139"/>
      <c r="AM16" s="140">
        <v>150</v>
      </c>
      <c r="AN16" s="7"/>
      <c r="AO16" s="141"/>
      <c r="AP16" s="141"/>
      <c r="AQ16" s="8"/>
      <c r="AR16" s="142"/>
      <c r="AS16" s="142"/>
      <c r="AT16" s="142"/>
      <c r="AU16" s="135"/>
      <c r="AV16" s="21"/>
      <c r="AW16" s="21">
        <v>0</v>
      </c>
      <c r="AX16" s="141">
        <v>0</v>
      </c>
      <c r="AY16" s="141">
        <v>150</v>
      </c>
      <c r="AZ16" s="7"/>
      <c r="BA16" s="139"/>
      <c r="BB16" s="140">
        <v>150</v>
      </c>
      <c r="BC16" s="7"/>
      <c r="BD16" s="141"/>
      <c r="BE16" s="141"/>
      <c r="BF16" s="8"/>
      <c r="BG16" s="142"/>
      <c r="BH16" s="142"/>
      <c r="BI16" s="142"/>
      <c r="BJ16" s="135"/>
      <c r="BK16" s="21"/>
      <c r="BL16" s="21">
        <v>0</v>
      </c>
      <c r="BM16" s="141">
        <v>0</v>
      </c>
      <c r="BN16" s="141">
        <v>150</v>
      </c>
      <c r="BO16" s="7"/>
      <c r="BP16" s="137" t="e">
        <v>#NAME?</v>
      </c>
      <c r="BQ16" s="82" t="e">
        <f t="shared" ca="1" si="16"/>
        <v>#NAME?</v>
      </c>
    </row>
    <row r="17" spans="1:69" ht="16.5" customHeight="1" thickBot="1" x14ac:dyDescent="0.25">
      <c r="A17" s="44"/>
      <c r="B17" s="76"/>
      <c r="C17" s="77"/>
      <c r="D17" s="45"/>
      <c r="E17" s="61"/>
      <c r="F17" s="56">
        <f t="shared" si="0"/>
        <v>150</v>
      </c>
      <c r="G17" s="52"/>
      <c r="H17" s="52"/>
      <c r="I17" s="52"/>
      <c r="J17" s="52"/>
      <c r="K17" s="50">
        <f t="shared" si="17"/>
        <v>0</v>
      </c>
      <c r="L17" s="50">
        <f t="shared" si="1"/>
        <v>-20</v>
      </c>
      <c r="M17" s="50">
        <f t="shared" si="2"/>
        <v>20</v>
      </c>
      <c r="N17" s="52"/>
      <c r="O17" s="52"/>
      <c r="P17" s="51">
        <f t="shared" si="18"/>
        <v>0</v>
      </c>
      <c r="Q17" s="59">
        <f t="shared" si="4"/>
        <v>0</v>
      </c>
      <c r="R17" s="59">
        <f t="shared" si="5"/>
        <v>150</v>
      </c>
      <c r="S17" s="52"/>
      <c r="T17" s="91" t="e">
        <f t="shared" ca="1" si="6"/>
        <v>#NAME?</v>
      </c>
      <c r="U17" s="52"/>
      <c r="V17" s="56">
        <f t="shared" si="7"/>
        <v>150</v>
      </c>
      <c r="W17" s="48"/>
      <c r="X17" s="52"/>
      <c r="Y17" s="52"/>
      <c r="Z17" s="49"/>
      <c r="AA17" s="52"/>
      <c r="AB17" s="52"/>
      <c r="AC17" s="52"/>
      <c r="AD17" s="86"/>
      <c r="AE17" s="51"/>
      <c r="AF17" s="51">
        <f t="shared" si="13"/>
        <v>0</v>
      </c>
      <c r="AG17" s="59">
        <f t="shared" si="11"/>
        <v>0</v>
      </c>
      <c r="AH17" s="59">
        <f t="shared" si="12"/>
        <v>150</v>
      </c>
      <c r="AI17" s="48"/>
      <c r="AJ17" s="96" t="e">
        <f t="shared" ca="1" si="14"/>
        <v>#NAME?</v>
      </c>
      <c r="AK17" s="82" t="e">
        <f t="shared" ca="1" si="15"/>
        <v>#NAME?</v>
      </c>
      <c r="AL17" s="143"/>
      <c r="AM17" s="140">
        <v>150</v>
      </c>
      <c r="AN17" s="7"/>
      <c r="AO17" s="143"/>
      <c r="AP17" s="144"/>
      <c r="AQ17" s="8"/>
      <c r="AR17" s="144"/>
      <c r="AS17" s="144"/>
      <c r="AT17" s="144"/>
      <c r="AU17" s="135"/>
      <c r="AV17" s="21"/>
      <c r="AW17" s="21">
        <v>0</v>
      </c>
      <c r="AX17" s="141">
        <v>0</v>
      </c>
      <c r="AY17" s="141">
        <v>150</v>
      </c>
      <c r="AZ17" s="7"/>
      <c r="BA17" s="143"/>
      <c r="BB17" s="140">
        <v>150</v>
      </c>
      <c r="BC17" s="7"/>
      <c r="BD17" s="143"/>
      <c r="BE17" s="144"/>
      <c r="BF17" s="8"/>
      <c r="BG17" s="144"/>
      <c r="BH17" s="144"/>
      <c r="BI17" s="144"/>
      <c r="BJ17" s="135"/>
      <c r="BK17" s="21"/>
      <c r="BL17" s="21">
        <v>0</v>
      </c>
      <c r="BM17" s="141">
        <v>0</v>
      </c>
      <c r="BN17" s="141">
        <v>150</v>
      </c>
      <c r="BO17" s="7"/>
      <c r="BP17" s="137" t="e">
        <v>#NAME?</v>
      </c>
      <c r="BQ17" s="82" t="e">
        <f t="shared" ca="1" si="16"/>
        <v>#NAME?</v>
      </c>
    </row>
    <row r="18" spans="1:69" ht="16.5" customHeight="1" thickBot="1" x14ac:dyDescent="0.25">
      <c r="A18" s="44"/>
      <c r="B18" s="76"/>
      <c r="C18" s="77"/>
      <c r="D18" s="45"/>
      <c r="E18" s="61"/>
      <c r="F18" s="56">
        <f t="shared" si="0"/>
        <v>150</v>
      </c>
      <c r="G18" s="52"/>
      <c r="H18" s="52"/>
      <c r="I18" s="52"/>
      <c r="J18" s="52"/>
      <c r="K18" s="50">
        <f t="shared" si="17"/>
        <v>0</v>
      </c>
      <c r="L18" s="50">
        <f t="shared" si="1"/>
        <v>-20</v>
      </c>
      <c r="M18" s="50">
        <f t="shared" si="2"/>
        <v>20</v>
      </c>
      <c r="N18" s="52"/>
      <c r="O18" s="52"/>
      <c r="P18" s="51">
        <f t="shared" si="18"/>
        <v>0</v>
      </c>
      <c r="Q18" s="59">
        <f t="shared" si="4"/>
        <v>0</v>
      </c>
      <c r="R18" s="59">
        <f t="shared" si="5"/>
        <v>150</v>
      </c>
      <c r="S18" s="52"/>
      <c r="T18" s="91" t="e">
        <f t="shared" ca="1" si="6"/>
        <v>#NAME?</v>
      </c>
      <c r="U18" s="52"/>
      <c r="V18" s="56">
        <f t="shared" si="7"/>
        <v>150</v>
      </c>
      <c r="W18" s="48"/>
      <c r="X18" s="52"/>
      <c r="Y18" s="52"/>
      <c r="Z18" s="49"/>
      <c r="AA18" s="52"/>
      <c r="AB18" s="52"/>
      <c r="AC18" s="52"/>
      <c r="AD18" s="86"/>
      <c r="AE18" s="51"/>
      <c r="AF18" s="51">
        <f t="shared" si="13"/>
        <v>0</v>
      </c>
      <c r="AG18" s="59">
        <f t="shared" si="11"/>
        <v>0</v>
      </c>
      <c r="AH18" s="59">
        <f t="shared" si="12"/>
        <v>150</v>
      </c>
      <c r="AI18" s="48"/>
      <c r="AJ18" s="96" t="e">
        <f t="shared" ca="1" si="14"/>
        <v>#NAME?</v>
      </c>
      <c r="AK18" s="82" t="e">
        <f t="shared" ca="1" si="15"/>
        <v>#NAME?</v>
      </c>
      <c r="AL18" s="145"/>
      <c r="AM18" s="140">
        <v>150</v>
      </c>
      <c r="AN18" s="7"/>
      <c r="AO18" s="145"/>
      <c r="AP18" s="146"/>
      <c r="AQ18" s="8"/>
      <c r="AR18" s="146"/>
      <c r="AS18" s="146"/>
      <c r="AT18" s="146"/>
      <c r="AU18" s="135"/>
      <c r="AV18" s="21"/>
      <c r="AW18" s="21">
        <v>0</v>
      </c>
      <c r="AX18" s="141">
        <v>0</v>
      </c>
      <c r="AY18" s="141">
        <v>150</v>
      </c>
      <c r="AZ18" s="7"/>
      <c r="BA18" s="145"/>
      <c r="BB18" s="140">
        <v>150</v>
      </c>
      <c r="BC18" s="7"/>
      <c r="BD18" s="145"/>
      <c r="BE18" s="146"/>
      <c r="BF18" s="8"/>
      <c r="BG18" s="146"/>
      <c r="BH18" s="146"/>
      <c r="BI18" s="146"/>
      <c r="BJ18" s="135"/>
      <c r="BK18" s="21"/>
      <c r="BL18" s="21">
        <v>0</v>
      </c>
      <c r="BM18" s="141">
        <v>0</v>
      </c>
      <c r="BN18" s="141">
        <v>150</v>
      </c>
      <c r="BO18" s="7"/>
      <c r="BP18" s="137" t="e">
        <v>#NAME?</v>
      </c>
      <c r="BQ18" s="82" t="e">
        <f t="shared" ca="1" si="16"/>
        <v>#NAME?</v>
      </c>
    </row>
    <row r="19" spans="1:69" ht="16.5" customHeight="1" thickBot="1" x14ac:dyDescent="0.25">
      <c r="A19" s="44"/>
      <c r="B19" s="76"/>
      <c r="C19" s="77"/>
      <c r="D19" s="45"/>
      <c r="E19" s="61"/>
      <c r="F19" s="56">
        <f t="shared" si="0"/>
        <v>150</v>
      </c>
      <c r="G19" s="52"/>
      <c r="H19" s="52"/>
      <c r="I19" s="52"/>
      <c r="J19" s="52"/>
      <c r="K19" s="50">
        <f t="shared" si="17"/>
        <v>0</v>
      </c>
      <c r="L19" s="50">
        <f t="shared" si="1"/>
        <v>-20</v>
      </c>
      <c r="M19" s="50">
        <f t="shared" si="2"/>
        <v>20</v>
      </c>
      <c r="N19" s="52"/>
      <c r="O19" s="52"/>
      <c r="P19" s="51">
        <f t="shared" si="18"/>
        <v>0</v>
      </c>
      <c r="Q19" s="59">
        <f t="shared" si="4"/>
        <v>0</v>
      </c>
      <c r="R19" s="59">
        <f t="shared" si="5"/>
        <v>150</v>
      </c>
      <c r="S19" s="52"/>
      <c r="T19" s="91" t="e">
        <f t="shared" ca="1" si="6"/>
        <v>#NAME?</v>
      </c>
      <c r="U19" s="52"/>
      <c r="V19" s="56">
        <f t="shared" si="7"/>
        <v>150</v>
      </c>
      <c r="W19" s="48"/>
      <c r="X19" s="52"/>
      <c r="Y19" s="52"/>
      <c r="Z19" s="49"/>
      <c r="AA19" s="52"/>
      <c r="AB19" s="52"/>
      <c r="AC19" s="52"/>
      <c r="AD19" s="86"/>
      <c r="AE19" s="51"/>
      <c r="AF19" s="51">
        <f t="shared" si="13"/>
        <v>0</v>
      </c>
      <c r="AG19" s="59">
        <f t="shared" si="11"/>
        <v>0</v>
      </c>
      <c r="AH19" s="59">
        <f t="shared" si="12"/>
        <v>150</v>
      </c>
      <c r="AI19" s="48"/>
      <c r="AJ19" s="96" t="e">
        <f t="shared" ca="1" si="14"/>
        <v>#NAME?</v>
      </c>
      <c r="AK19" s="82" t="e">
        <f t="shared" ca="1" si="15"/>
        <v>#NAME?</v>
      </c>
      <c r="AL19" s="145"/>
      <c r="AM19" s="140">
        <v>150</v>
      </c>
      <c r="AN19" s="7"/>
      <c r="AO19" s="145"/>
      <c r="AP19" s="146"/>
      <c r="AQ19" s="8"/>
      <c r="AR19" s="146"/>
      <c r="AS19" s="146"/>
      <c r="AT19" s="146"/>
      <c r="AU19" s="135"/>
      <c r="AV19" s="21"/>
      <c r="AW19" s="21">
        <v>0</v>
      </c>
      <c r="AX19" s="141">
        <v>0</v>
      </c>
      <c r="AY19" s="141">
        <v>150</v>
      </c>
      <c r="AZ19" s="7"/>
      <c r="BA19" s="145"/>
      <c r="BB19" s="140">
        <v>150</v>
      </c>
      <c r="BC19" s="7"/>
      <c r="BD19" s="145"/>
      <c r="BE19" s="146"/>
      <c r="BF19" s="8"/>
      <c r="BG19" s="146"/>
      <c r="BH19" s="146"/>
      <c r="BI19" s="146"/>
      <c r="BJ19" s="135"/>
      <c r="BK19" s="21"/>
      <c r="BL19" s="21">
        <v>0</v>
      </c>
      <c r="BM19" s="141">
        <v>0</v>
      </c>
      <c r="BN19" s="141">
        <v>150</v>
      </c>
      <c r="BO19" s="7"/>
      <c r="BP19" s="137" t="e">
        <v>#NAME?</v>
      </c>
      <c r="BQ19" s="82" t="e">
        <f t="shared" ca="1" si="16"/>
        <v>#NAME?</v>
      </c>
    </row>
    <row r="20" spans="1:69" ht="16.5" customHeight="1" thickBot="1" x14ac:dyDescent="0.25">
      <c r="A20" s="44"/>
      <c r="B20" s="76"/>
      <c r="C20" s="77"/>
      <c r="D20" s="45"/>
      <c r="E20" s="61"/>
      <c r="F20" s="56">
        <f t="shared" si="0"/>
        <v>150</v>
      </c>
      <c r="G20" s="52"/>
      <c r="H20" s="52"/>
      <c r="I20" s="52"/>
      <c r="J20" s="52"/>
      <c r="K20" s="50">
        <f t="shared" si="17"/>
        <v>0</v>
      </c>
      <c r="L20" s="50">
        <f t="shared" si="1"/>
        <v>-20</v>
      </c>
      <c r="M20" s="50">
        <f t="shared" si="2"/>
        <v>20</v>
      </c>
      <c r="N20" s="52"/>
      <c r="O20" s="52"/>
      <c r="P20" s="51">
        <f t="shared" si="18"/>
        <v>0</v>
      </c>
      <c r="Q20" s="59">
        <f t="shared" si="4"/>
        <v>0</v>
      </c>
      <c r="R20" s="59">
        <f t="shared" si="5"/>
        <v>150</v>
      </c>
      <c r="S20" s="52"/>
      <c r="T20" s="91" t="e">
        <f t="shared" ca="1" si="6"/>
        <v>#NAME?</v>
      </c>
      <c r="U20" s="52"/>
      <c r="V20" s="56">
        <f t="shared" si="7"/>
        <v>150</v>
      </c>
      <c r="W20" s="48"/>
      <c r="X20" s="52"/>
      <c r="Y20" s="52"/>
      <c r="Z20" s="49"/>
      <c r="AA20" s="52"/>
      <c r="AB20" s="52"/>
      <c r="AC20" s="52"/>
      <c r="AD20" s="86"/>
      <c r="AE20" s="51"/>
      <c r="AF20" s="51">
        <f t="shared" si="13"/>
        <v>0</v>
      </c>
      <c r="AG20" s="59">
        <f t="shared" si="11"/>
        <v>0</v>
      </c>
      <c r="AH20" s="59">
        <f t="shared" si="12"/>
        <v>150</v>
      </c>
      <c r="AI20" s="48"/>
      <c r="AJ20" s="96" t="e">
        <f t="shared" ca="1" si="14"/>
        <v>#NAME?</v>
      </c>
      <c r="AK20" s="82" t="e">
        <f t="shared" ca="1" si="15"/>
        <v>#NAME?</v>
      </c>
      <c r="AL20" s="145"/>
      <c r="AM20" s="140">
        <v>150</v>
      </c>
      <c r="AN20" s="7"/>
      <c r="AO20" s="145"/>
      <c r="AP20" s="146"/>
      <c r="AQ20" s="8"/>
      <c r="AR20" s="146"/>
      <c r="AS20" s="146"/>
      <c r="AT20" s="146"/>
      <c r="AU20" s="135"/>
      <c r="AV20" s="21"/>
      <c r="AW20" s="21">
        <v>0</v>
      </c>
      <c r="AX20" s="141">
        <v>0</v>
      </c>
      <c r="AY20" s="141">
        <v>150</v>
      </c>
      <c r="AZ20" s="7"/>
      <c r="BA20" s="145"/>
      <c r="BB20" s="140">
        <v>150</v>
      </c>
      <c r="BC20" s="7"/>
      <c r="BD20" s="145"/>
      <c r="BE20" s="146"/>
      <c r="BF20" s="8"/>
      <c r="BG20" s="146"/>
      <c r="BH20" s="146"/>
      <c r="BI20" s="146"/>
      <c r="BJ20" s="135"/>
      <c r="BK20" s="21"/>
      <c r="BL20" s="21">
        <v>0</v>
      </c>
      <c r="BM20" s="141">
        <v>0</v>
      </c>
      <c r="BN20" s="141">
        <v>150</v>
      </c>
      <c r="BO20" s="7"/>
      <c r="BP20" s="137" t="e">
        <v>#NAME?</v>
      </c>
      <c r="BQ20" s="82" t="e">
        <f t="shared" ca="1" si="16"/>
        <v>#NAME?</v>
      </c>
    </row>
    <row r="21" spans="1:69" ht="16.5" customHeight="1" thickBot="1" x14ac:dyDescent="0.25">
      <c r="A21" s="44"/>
      <c r="B21" s="76"/>
      <c r="C21" s="77"/>
      <c r="D21" s="45"/>
      <c r="E21" s="61"/>
      <c r="F21" s="56">
        <f t="shared" si="0"/>
        <v>150</v>
      </c>
      <c r="G21" s="52"/>
      <c r="H21" s="52"/>
      <c r="I21" s="52"/>
      <c r="J21" s="52"/>
      <c r="K21" s="50">
        <f t="shared" si="17"/>
        <v>0</v>
      </c>
      <c r="L21" s="50">
        <f t="shared" si="1"/>
        <v>-20</v>
      </c>
      <c r="M21" s="50">
        <f t="shared" si="2"/>
        <v>20</v>
      </c>
      <c r="N21" s="52"/>
      <c r="O21" s="52"/>
      <c r="P21" s="51">
        <f t="shared" si="18"/>
        <v>0</v>
      </c>
      <c r="Q21" s="59">
        <f t="shared" si="4"/>
        <v>0</v>
      </c>
      <c r="R21" s="59">
        <f t="shared" si="5"/>
        <v>150</v>
      </c>
      <c r="S21" s="52"/>
      <c r="T21" s="91" t="e">
        <f t="shared" ca="1" si="6"/>
        <v>#NAME?</v>
      </c>
      <c r="U21" s="52"/>
      <c r="V21" s="56">
        <f t="shared" si="7"/>
        <v>150</v>
      </c>
      <c r="W21" s="48"/>
      <c r="X21" s="52"/>
      <c r="Y21" s="52"/>
      <c r="Z21" s="52"/>
      <c r="AA21" s="52"/>
      <c r="AB21" s="52"/>
      <c r="AC21" s="52"/>
      <c r="AD21" s="86"/>
      <c r="AE21" s="51"/>
      <c r="AF21" s="51">
        <f t="shared" si="13"/>
        <v>0</v>
      </c>
      <c r="AG21" s="59">
        <f t="shared" si="11"/>
        <v>0</v>
      </c>
      <c r="AH21" s="59">
        <f t="shared" si="12"/>
        <v>150</v>
      </c>
      <c r="AI21" s="52"/>
      <c r="AJ21" s="96" t="e">
        <f t="shared" ca="1" si="14"/>
        <v>#NAME?</v>
      </c>
      <c r="AK21" s="82" t="e">
        <f t="shared" ca="1" si="15"/>
        <v>#NAME?</v>
      </c>
      <c r="AL21" s="145"/>
      <c r="AM21" s="140">
        <v>150</v>
      </c>
      <c r="AN21" s="7"/>
      <c r="AO21" s="145"/>
      <c r="AP21" s="146"/>
      <c r="AQ21" s="144"/>
      <c r="AR21" s="146"/>
      <c r="AS21" s="146"/>
      <c r="AT21" s="146"/>
      <c r="AU21" s="135"/>
      <c r="AV21" s="21"/>
      <c r="AW21" s="21">
        <v>0</v>
      </c>
      <c r="AX21" s="141">
        <v>0</v>
      </c>
      <c r="AY21" s="141">
        <v>150</v>
      </c>
      <c r="AZ21" s="144"/>
      <c r="BA21" s="145"/>
      <c r="BB21" s="140">
        <v>150</v>
      </c>
      <c r="BC21" s="7"/>
      <c r="BD21" s="145"/>
      <c r="BE21" s="146"/>
      <c r="BF21" s="144"/>
      <c r="BG21" s="146"/>
      <c r="BH21" s="146"/>
      <c r="BI21" s="146"/>
      <c r="BJ21" s="135"/>
      <c r="BK21" s="21"/>
      <c r="BL21" s="21">
        <v>0</v>
      </c>
      <c r="BM21" s="141">
        <v>0</v>
      </c>
      <c r="BN21" s="141">
        <v>150</v>
      </c>
      <c r="BO21" s="144"/>
      <c r="BP21" s="137" t="e">
        <v>#NAME?</v>
      </c>
      <c r="BQ21" s="82" t="e">
        <f t="shared" ca="1" si="16"/>
        <v>#NAME?</v>
      </c>
    </row>
    <row r="22" spans="1:69" ht="22" thickBot="1" x14ac:dyDescent="0.25">
      <c r="A22" s="309" t="s">
        <v>13</v>
      </c>
      <c r="B22" s="310"/>
      <c r="C22" s="310"/>
      <c r="D22" s="310"/>
      <c r="E22" s="328" t="s">
        <v>1</v>
      </c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30" t="s">
        <v>1</v>
      </c>
      <c r="T22" s="331"/>
      <c r="U22" s="332" t="s">
        <v>1</v>
      </c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330"/>
      <c r="AJ22" s="330"/>
      <c r="AK22" s="274" t="s">
        <v>2</v>
      </c>
      <c r="AL22" s="349" t="s">
        <v>19</v>
      </c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50"/>
      <c r="BQ22" s="345" t="s">
        <v>2</v>
      </c>
    </row>
    <row r="23" spans="1:69" ht="16.25" customHeight="1" thickBot="1" x14ac:dyDescent="0.25">
      <c r="A23" s="317" t="s">
        <v>4</v>
      </c>
      <c r="B23" s="319" t="s">
        <v>5</v>
      </c>
      <c r="C23" s="72"/>
      <c r="D23" s="320" t="s">
        <v>6</v>
      </c>
      <c r="E23" s="322" t="s">
        <v>22</v>
      </c>
      <c r="F23" s="323"/>
      <c r="G23" s="324"/>
      <c r="H23" s="311" t="s">
        <v>23</v>
      </c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3"/>
      <c r="T23" s="314"/>
      <c r="U23" s="325" t="s">
        <v>22</v>
      </c>
      <c r="V23" s="228"/>
      <c r="W23" s="229"/>
      <c r="X23" s="315" t="s">
        <v>23</v>
      </c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3"/>
      <c r="AJ23" s="313"/>
      <c r="AK23" s="275"/>
      <c r="AL23" s="227" t="s">
        <v>22</v>
      </c>
      <c r="AM23" s="228"/>
      <c r="AN23" s="229"/>
      <c r="AO23" s="315" t="s">
        <v>23</v>
      </c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48"/>
      <c r="BQ23" s="346"/>
    </row>
    <row r="24" spans="1:69" ht="95.25" customHeight="1" thickBot="1" x14ac:dyDescent="0.25">
      <c r="A24" s="318"/>
      <c r="B24" s="301"/>
      <c r="C24" s="73" t="s">
        <v>7</v>
      </c>
      <c r="D24" s="321"/>
      <c r="E24" s="92" t="s">
        <v>24</v>
      </c>
      <c r="F24" s="93" t="s">
        <v>25</v>
      </c>
      <c r="G24" s="94" t="s">
        <v>8</v>
      </c>
      <c r="H24" s="95" t="s">
        <v>26</v>
      </c>
      <c r="I24" s="95" t="s">
        <v>27</v>
      </c>
      <c r="J24" s="95" t="s">
        <v>28</v>
      </c>
      <c r="K24" s="95" t="s">
        <v>29</v>
      </c>
      <c r="L24" s="326" t="s">
        <v>30</v>
      </c>
      <c r="M24" s="327"/>
      <c r="N24" s="95" t="s">
        <v>31</v>
      </c>
      <c r="O24" s="95" t="s">
        <v>32</v>
      </c>
      <c r="P24" s="95" t="s">
        <v>33</v>
      </c>
      <c r="Q24" s="95" t="s">
        <v>34</v>
      </c>
      <c r="R24" s="95" t="s">
        <v>35</v>
      </c>
      <c r="S24" s="63" t="s">
        <v>8</v>
      </c>
      <c r="T24" s="64" t="s">
        <v>9</v>
      </c>
      <c r="U24" s="92" t="s">
        <v>24</v>
      </c>
      <c r="V24" s="93" t="s">
        <v>25</v>
      </c>
      <c r="W24" s="94" t="s">
        <v>8</v>
      </c>
      <c r="X24" s="95" t="s">
        <v>26</v>
      </c>
      <c r="Y24" s="95" t="s">
        <v>27</v>
      </c>
      <c r="Z24" s="95" t="s">
        <v>28</v>
      </c>
      <c r="AA24" s="95" t="s">
        <v>29</v>
      </c>
      <c r="AB24" s="326" t="s">
        <v>30</v>
      </c>
      <c r="AC24" s="327"/>
      <c r="AD24" s="95" t="s">
        <v>31</v>
      </c>
      <c r="AE24" s="95" t="s">
        <v>32</v>
      </c>
      <c r="AF24" s="95" t="s">
        <v>33</v>
      </c>
      <c r="AG24" s="95" t="s">
        <v>34</v>
      </c>
      <c r="AH24" s="95" t="s">
        <v>35</v>
      </c>
      <c r="AI24" s="63" t="s">
        <v>8</v>
      </c>
      <c r="AJ24" s="89" t="s">
        <v>9</v>
      </c>
      <c r="AK24" s="276"/>
      <c r="AL24" s="147" t="s">
        <v>24</v>
      </c>
      <c r="AM24" s="95" t="s">
        <v>25</v>
      </c>
      <c r="AN24" s="148" t="s">
        <v>8</v>
      </c>
      <c r="AO24" s="95" t="s">
        <v>26</v>
      </c>
      <c r="AP24" s="95" t="s">
        <v>27</v>
      </c>
      <c r="AQ24" s="95" t="s">
        <v>28</v>
      </c>
      <c r="AR24" s="95" t="s">
        <v>29</v>
      </c>
      <c r="AS24" s="326" t="s">
        <v>30</v>
      </c>
      <c r="AT24" s="327"/>
      <c r="AU24" s="95" t="s">
        <v>31</v>
      </c>
      <c r="AV24" s="95" t="s">
        <v>32</v>
      </c>
      <c r="AW24" s="95" t="s">
        <v>33</v>
      </c>
      <c r="AX24" s="95" t="s">
        <v>34</v>
      </c>
      <c r="AY24" s="95" t="s">
        <v>35</v>
      </c>
      <c r="AZ24" s="63" t="s">
        <v>8</v>
      </c>
      <c r="BA24" s="147" t="s">
        <v>24</v>
      </c>
      <c r="BB24" s="95" t="s">
        <v>25</v>
      </c>
      <c r="BC24" s="148" t="s">
        <v>8</v>
      </c>
      <c r="BD24" s="95" t="s">
        <v>26</v>
      </c>
      <c r="BE24" s="95" t="s">
        <v>27</v>
      </c>
      <c r="BF24" s="95" t="s">
        <v>28</v>
      </c>
      <c r="BG24" s="95" t="s">
        <v>29</v>
      </c>
      <c r="BH24" s="326" t="s">
        <v>30</v>
      </c>
      <c r="BI24" s="327"/>
      <c r="BJ24" s="95" t="s">
        <v>31</v>
      </c>
      <c r="BK24" s="95" t="s">
        <v>32</v>
      </c>
      <c r="BL24" s="95" t="s">
        <v>33</v>
      </c>
      <c r="BM24" s="95" t="s">
        <v>34</v>
      </c>
      <c r="BN24" s="95" t="s">
        <v>35</v>
      </c>
      <c r="BO24" s="63" t="s">
        <v>8</v>
      </c>
      <c r="BP24" s="89" t="s">
        <v>9</v>
      </c>
      <c r="BQ24" s="347"/>
    </row>
    <row r="25" spans="1:69" ht="26.25" customHeight="1" thickBot="1" x14ac:dyDescent="0.25">
      <c r="A25" s="5" t="s">
        <v>40</v>
      </c>
      <c r="B25" s="127">
        <v>403</v>
      </c>
      <c r="C25" s="127" t="s">
        <v>7</v>
      </c>
      <c r="D25" s="19" t="s">
        <v>41</v>
      </c>
      <c r="E25" s="65">
        <v>70</v>
      </c>
      <c r="F25" s="66">
        <v>150</v>
      </c>
      <c r="G25" s="7">
        <v>1</v>
      </c>
      <c r="H25" s="8"/>
      <c r="I25" s="8"/>
      <c r="J25" s="8"/>
      <c r="K25" s="67">
        <v>114</v>
      </c>
      <c r="L25" s="67">
        <f t="shared" ref="L25:L26" si="19">K25-20</f>
        <v>94</v>
      </c>
      <c r="M25" s="67">
        <f t="shared" ref="M25:M26" si="20">K25+20</f>
        <v>134</v>
      </c>
      <c r="N25" s="21">
        <v>179.12</v>
      </c>
      <c r="O25" s="21">
        <f>N25-M25</f>
        <v>45.120000000000005</v>
      </c>
      <c r="P25" s="51">
        <f t="shared" ref="P25:P28" si="21">O25*0.4</f>
        <v>18.048000000000002</v>
      </c>
      <c r="Q25" s="51">
        <f>H25+I25+P25</f>
        <v>18.048000000000002</v>
      </c>
      <c r="R25" s="8">
        <v>150</v>
      </c>
      <c r="S25" s="7">
        <v>2</v>
      </c>
      <c r="T25" s="69" t="e">
        <v>#NAME?</v>
      </c>
      <c r="U25" s="65"/>
      <c r="V25" s="66">
        <v>150</v>
      </c>
      <c r="W25" s="7"/>
      <c r="X25" s="8"/>
      <c r="Y25" s="8"/>
      <c r="Z25" s="8"/>
      <c r="AA25" s="67">
        <v>0</v>
      </c>
      <c r="AB25" s="68">
        <v>-20</v>
      </c>
      <c r="AC25" s="68">
        <v>20</v>
      </c>
      <c r="AD25" s="21"/>
      <c r="AE25" s="21"/>
      <c r="AF25" s="21">
        <v>0</v>
      </c>
      <c r="AG25" s="8">
        <v>0</v>
      </c>
      <c r="AH25" s="8">
        <v>150</v>
      </c>
      <c r="AI25" s="7"/>
      <c r="AJ25" s="90" t="e">
        <v>#NAME?</v>
      </c>
      <c r="AK25" s="82" t="e">
        <f t="shared" ref="AK25:AK42" si="22">SUM(T25,AJ25)</f>
        <v>#NAME?</v>
      </c>
      <c r="AL25" s="65"/>
      <c r="AM25" s="66">
        <v>150</v>
      </c>
      <c r="AN25" s="7"/>
      <c r="AO25" s="8"/>
      <c r="AP25" s="8"/>
      <c r="AQ25" s="8"/>
      <c r="AR25" s="67">
        <v>0</v>
      </c>
      <c r="AS25" s="68">
        <v>-20</v>
      </c>
      <c r="AT25" s="68">
        <v>20</v>
      </c>
      <c r="AU25" s="21"/>
      <c r="AV25" s="21"/>
      <c r="AW25" s="21">
        <v>0</v>
      </c>
      <c r="AX25" s="8">
        <v>0</v>
      </c>
      <c r="AY25" s="8">
        <v>150</v>
      </c>
      <c r="AZ25" s="7"/>
      <c r="BA25" s="65"/>
      <c r="BB25" s="66">
        <v>150</v>
      </c>
      <c r="BC25" s="7"/>
      <c r="BD25" s="8"/>
      <c r="BE25" s="8"/>
      <c r="BF25" s="8"/>
      <c r="BG25" s="67">
        <v>0</v>
      </c>
      <c r="BH25" s="68">
        <v>-20</v>
      </c>
      <c r="BI25" s="68">
        <v>20</v>
      </c>
      <c r="BJ25" s="21"/>
      <c r="BK25" s="21"/>
      <c r="BL25" s="21">
        <v>0</v>
      </c>
      <c r="BM25" s="8">
        <v>0</v>
      </c>
      <c r="BN25" s="8">
        <v>150</v>
      </c>
      <c r="BO25" s="7"/>
      <c r="BP25" s="90" t="e">
        <v>#NAME?</v>
      </c>
      <c r="BQ25" s="149" t="e">
        <v>#NAME?</v>
      </c>
    </row>
    <row r="26" spans="1:69" ht="26.25" customHeight="1" thickBot="1" x14ac:dyDescent="0.25">
      <c r="A26" s="5" t="s">
        <v>42</v>
      </c>
      <c r="B26" s="127">
        <v>391</v>
      </c>
      <c r="C26" s="127" t="s">
        <v>7</v>
      </c>
      <c r="D26" s="19" t="s">
        <v>43</v>
      </c>
      <c r="E26" s="65">
        <v>65</v>
      </c>
      <c r="F26" s="66">
        <v>150</v>
      </c>
      <c r="G26" s="7">
        <v>2</v>
      </c>
      <c r="H26" s="8"/>
      <c r="I26" s="8"/>
      <c r="J26" s="8"/>
      <c r="K26" s="67">
        <v>114</v>
      </c>
      <c r="L26" s="67">
        <f t="shared" si="19"/>
        <v>94</v>
      </c>
      <c r="M26" s="67">
        <f t="shared" si="20"/>
        <v>134</v>
      </c>
      <c r="N26" s="21" t="s">
        <v>62</v>
      </c>
      <c r="O26" s="67"/>
      <c r="P26" s="51">
        <f t="shared" si="21"/>
        <v>0</v>
      </c>
      <c r="Q26" s="51">
        <f t="shared" ref="Q26:Q28" si="23">H26+I26+P26</f>
        <v>0</v>
      </c>
      <c r="R26" s="8">
        <v>150</v>
      </c>
      <c r="S26" s="7" t="s">
        <v>62</v>
      </c>
      <c r="T26" s="69" t="e">
        <v>#NAME?</v>
      </c>
      <c r="U26" s="65">
        <v>68</v>
      </c>
      <c r="V26" s="47">
        <f t="shared" ref="V26" si="24">(100-U26)*1.5</f>
        <v>48</v>
      </c>
      <c r="W26" s="7"/>
      <c r="X26" s="8"/>
      <c r="Y26" s="8"/>
      <c r="Z26" s="8"/>
      <c r="AA26" s="67">
        <v>166</v>
      </c>
      <c r="AB26" s="67">
        <v>-20</v>
      </c>
      <c r="AC26" s="67">
        <v>20</v>
      </c>
      <c r="AD26" s="21">
        <v>129.25</v>
      </c>
      <c r="AE26" s="67">
        <v>16.75</v>
      </c>
      <c r="AF26" s="21">
        <v>16.75</v>
      </c>
      <c r="AG26" s="8">
        <v>16.75</v>
      </c>
      <c r="AH26" s="21">
        <f>V26+AG26</f>
        <v>64.75</v>
      </c>
      <c r="AI26" s="7">
        <v>1</v>
      </c>
      <c r="AJ26" s="69" t="e">
        <v>#NAME?</v>
      </c>
      <c r="AK26" s="82" t="e">
        <f t="shared" si="22"/>
        <v>#NAME?</v>
      </c>
      <c r="AL26" s="65">
        <v>63.33</v>
      </c>
      <c r="AM26" s="66">
        <v>66</v>
      </c>
      <c r="AN26" s="7">
        <v>2</v>
      </c>
      <c r="AO26" s="8"/>
      <c r="AP26" s="8"/>
      <c r="AQ26" s="8">
        <v>786</v>
      </c>
      <c r="AR26" s="67">
        <v>146</v>
      </c>
      <c r="AS26" s="67">
        <v>-20</v>
      </c>
      <c r="AT26" s="67">
        <v>20</v>
      </c>
      <c r="AU26" s="21">
        <v>135</v>
      </c>
      <c r="AV26" s="67"/>
      <c r="AW26" s="21">
        <v>0</v>
      </c>
      <c r="AX26" s="8">
        <v>0</v>
      </c>
      <c r="AY26" s="8">
        <v>66</v>
      </c>
      <c r="AZ26" s="7">
        <v>2</v>
      </c>
      <c r="BA26" s="65">
        <v>63.33</v>
      </c>
      <c r="BB26" s="66">
        <v>66</v>
      </c>
      <c r="BC26" s="7">
        <v>2</v>
      </c>
      <c r="BD26" s="8"/>
      <c r="BE26" s="8"/>
      <c r="BF26" s="8">
        <v>786</v>
      </c>
      <c r="BG26" s="67">
        <v>146</v>
      </c>
      <c r="BH26" s="67">
        <v>-20</v>
      </c>
      <c r="BI26" s="67">
        <v>20</v>
      </c>
      <c r="BJ26" s="21">
        <v>135</v>
      </c>
      <c r="BK26" s="67"/>
      <c r="BL26" s="21">
        <v>0</v>
      </c>
      <c r="BM26" s="8">
        <v>0</v>
      </c>
      <c r="BN26" s="8">
        <v>66</v>
      </c>
      <c r="BO26" s="7">
        <v>2</v>
      </c>
      <c r="BP26" s="69" t="e">
        <v>#NAME?</v>
      </c>
      <c r="BQ26" s="149" t="e">
        <v>#NAME?</v>
      </c>
    </row>
    <row r="27" spans="1:69" ht="39" customHeight="1" thickBot="1" x14ac:dyDescent="0.25">
      <c r="A27" s="5" t="s">
        <v>44</v>
      </c>
      <c r="B27" s="127">
        <v>453</v>
      </c>
      <c r="C27" s="127" t="s">
        <v>7</v>
      </c>
      <c r="D27" s="19" t="s">
        <v>45</v>
      </c>
      <c r="E27" s="65">
        <v>62.143000000000001</v>
      </c>
      <c r="F27" s="66">
        <v>150</v>
      </c>
      <c r="G27" s="7">
        <v>3</v>
      </c>
      <c r="H27" s="8">
        <v>0</v>
      </c>
      <c r="I27" s="8">
        <v>0</v>
      </c>
      <c r="J27" s="8">
        <v>0</v>
      </c>
      <c r="K27" s="67">
        <v>114</v>
      </c>
      <c r="L27" s="67">
        <f>K27-20</f>
        <v>94</v>
      </c>
      <c r="M27" s="67">
        <f>K27+20</f>
        <v>134</v>
      </c>
      <c r="N27" s="21">
        <v>111.94</v>
      </c>
      <c r="O27" s="21">
        <v>0</v>
      </c>
      <c r="P27" s="51">
        <f t="shared" si="21"/>
        <v>0</v>
      </c>
      <c r="Q27" s="51">
        <f t="shared" si="23"/>
        <v>0</v>
      </c>
      <c r="R27" s="8">
        <v>150</v>
      </c>
      <c r="S27" s="7">
        <v>1</v>
      </c>
      <c r="T27" s="69" t="e">
        <v>#NAME?</v>
      </c>
      <c r="U27" s="65"/>
      <c r="V27" s="66">
        <v>150</v>
      </c>
      <c r="W27" s="7"/>
      <c r="X27" s="8"/>
      <c r="Y27" s="8"/>
      <c r="Z27" s="8"/>
      <c r="AA27" s="67">
        <v>0</v>
      </c>
      <c r="AB27" s="67">
        <v>-20</v>
      </c>
      <c r="AC27" s="67">
        <v>20</v>
      </c>
      <c r="AD27" s="21"/>
      <c r="AE27" s="21"/>
      <c r="AF27" s="21">
        <v>0</v>
      </c>
      <c r="AG27" s="8">
        <v>0</v>
      </c>
      <c r="AH27" s="8">
        <v>150</v>
      </c>
      <c r="AI27" s="7"/>
      <c r="AJ27" s="69" t="e">
        <v>#NAME?</v>
      </c>
      <c r="AK27" s="82" t="e">
        <f t="shared" si="22"/>
        <v>#NAME?</v>
      </c>
      <c r="AL27" s="65">
        <v>66.11</v>
      </c>
      <c r="AM27" s="66">
        <v>61</v>
      </c>
      <c r="AN27" s="7">
        <v>1</v>
      </c>
      <c r="AO27" s="8"/>
      <c r="AP27" s="8"/>
      <c r="AQ27" s="8">
        <v>786</v>
      </c>
      <c r="AR27" s="67">
        <v>146</v>
      </c>
      <c r="AS27" s="67">
        <v>-20</v>
      </c>
      <c r="AT27" s="67">
        <v>20</v>
      </c>
      <c r="AU27" s="21">
        <v>131</v>
      </c>
      <c r="AV27" s="21"/>
      <c r="AW27" s="21">
        <v>0</v>
      </c>
      <c r="AX27" s="8">
        <v>0</v>
      </c>
      <c r="AY27" s="8">
        <v>61</v>
      </c>
      <c r="AZ27" s="7">
        <v>1</v>
      </c>
      <c r="BA27" s="65">
        <v>66.11</v>
      </c>
      <c r="BB27" s="66">
        <v>61</v>
      </c>
      <c r="BC27" s="7">
        <v>1</v>
      </c>
      <c r="BD27" s="8"/>
      <c r="BE27" s="8"/>
      <c r="BF27" s="8">
        <v>786</v>
      </c>
      <c r="BG27" s="67">
        <v>146</v>
      </c>
      <c r="BH27" s="67">
        <v>-20</v>
      </c>
      <c r="BI27" s="67">
        <v>20</v>
      </c>
      <c r="BJ27" s="21">
        <v>131</v>
      </c>
      <c r="BK27" s="21"/>
      <c r="BL27" s="21">
        <v>0</v>
      </c>
      <c r="BM27" s="8">
        <v>0</v>
      </c>
      <c r="BN27" s="8">
        <v>61</v>
      </c>
      <c r="BO27" s="7">
        <v>1</v>
      </c>
      <c r="BP27" s="69" t="e">
        <v>#NAME?</v>
      </c>
      <c r="BQ27" s="149" t="e">
        <v>#NAME?</v>
      </c>
    </row>
    <row r="28" spans="1:69" ht="26.25" customHeight="1" thickBot="1" x14ac:dyDescent="0.25">
      <c r="A28" s="5" t="s">
        <v>46</v>
      </c>
      <c r="B28" s="127">
        <v>471</v>
      </c>
      <c r="C28" s="127"/>
      <c r="D28" s="19" t="s">
        <v>47</v>
      </c>
      <c r="E28" s="65">
        <v>46.429000000000002</v>
      </c>
      <c r="F28" s="66">
        <v>150</v>
      </c>
      <c r="G28" s="7">
        <v>4</v>
      </c>
      <c r="H28" s="8"/>
      <c r="I28" s="8"/>
      <c r="J28" s="8"/>
      <c r="K28" s="67">
        <v>114</v>
      </c>
      <c r="L28" s="67">
        <f>K28-20</f>
        <v>94</v>
      </c>
      <c r="M28" s="67">
        <f>K28+20</f>
        <v>134</v>
      </c>
      <c r="N28" s="21" t="s">
        <v>62</v>
      </c>
      <c r="O28" s="21"/>
      <c r="P28" s="51">
        <f t="shared" si="21"/>
        <v>0</v>
      </c>
      <c r="Q28" s="51">
        <f t="shared" si="23"/>
        <v>0</v>
      </c>
      <c r="R28" s="8">
        <v>150</v>
      </c>
      <c r="S28" s="7" t="s">
        <v>62</v>
      </c>
      <c r="T28" s="69" t="e">
        <v>#NAME?</v>
      </c>
      <c r="U28" s="65"/>
      <c r="V28" s="66">
        <v>150</v>
      </c>
      <c r="W28" s="7"/>
      <c r="X28" s="8"/>
      <c r="Y28" s="8"/>
      <c r="Z28" s="8"/>
      <c r="AA28" s="67">
        <v>0</v>
      </c>
      <c r="AB28" s="67">
        <v>-20</v>
      </c>
      <c r="AC28" s="67">
        <v>20</v>
      </c>
      <c r="AD28" s="21"/>
      <c r="AE28" s="21"/>
      <c r="AF28" s="21">
        <v>0</v>
      </c>
      <c r="AG28" s="8">
        <v>0</v>
      </c>
      <c r="AH28" s="8">
        <v>150</v>
      </c>
      <c r="AI28" s="7"/>
      <c r="AJ28" s="69" t="e">
        <v>#NAME?</v>
      </c>
      <c r="AK28" s="82" t="e">
        <f t="shared" si="22"/>
        <v>#NAME?</v>
      </c>
      <c r="AL28" s="65"/>
      <c r="AM28" s="66">
        <v>150</v>
      </c>
      <c r="AN28" s="7"/>
      <c r="AO28" s="8"/>
      <c r="AP28" s="8"/>
      <c r="AQ28" s="8"/>
      <c r="AR28" s="67">
        <v>0</v>
      </c>
      <c r="AS28" s="67">
        <v>-20</v>
      </c>
      <c r="AT28" s="67">
        <v>20</v>
      </c>
      <c r="AU28" s="21"/>
      <c r="AV28" s="21"/>
      <c r="AW28" s="21">
        <v>0</v>
      </c>
      <c r="AX28" s="8">
        <v>0</v>
      </c>
      <c r="AY28" s="8">
        <v>150</v>
      </c>
      <c r="AZ28" s="7"/>
      <c r="BA28" s="65"/>
      <c r="BB28" s="66">
        <v>150</v>
      </c>
      <c r="BC28" s="7"/>
      <c r="BD28" s="8"/>
      <c r="BE28" s="8"/>
      <c r="BF28" s="8"/>
      <c r="BG28" s="67">
        <v>0</v>
      </c>
      <c r="BH28" s="67">
        <v>-20</v>
      </c>
      <c r="BI28" s="67">
        <v>20</v>
      </c>
      <c r="BJ28" s="21"/>
      <c r="BK28" s="21"/>
      <c r="BL28" s="21">
        <v>0</v>
      </c>
      <c r="BM28" s="8">
        <v>0</v>
      </c>
      <c r="BN28" s="8">
        <v>150</v>
      </c>
      <c r="BO28" s="7"/>
      <c r="BP28" s="69" t="e">
        <v>#NAME?</v>
      </c>
      <c r="BQ28" s="149" t="e">
        <v>#NAME?</v>
      </c>
    </row>
    <row r="29" spans="1:69" ht="16.5" customHeight="1" thickBot="1" x14ac:dyDescent="0.25">
      <c r="A29" s="44" t="s">
        <v>79</v>
      </c>
      <c r="B29" s="74">
        <v>413</v>
      </c>
      <c r="C29" s="74"/>
      <c r="D29" s="62" t="s">
        <v>52</v>
      </c>
      <c r="E29" s="65"/>
      <c r="F29" s="66">
        <v>150</v>
      </c>
      <c r="G29" s="7"/>
      <c r="H29" s="8"/>
      <c r="I29" s="8"/>
      <c r="J29" s="8"/>
      <c r="K29" s="67">
        <v>0</v>
      </c>
      <c r="L29" s="67">
        <v>-20</v>
      </c>
      <c r="M29" s="67">
        <v>20</v>
      </c>
      <c r="N29" s="21"/>
      <c r="O29" s="67"/>
      <c r="P29" s="51">
        <f>O29*0.4</f>
        <v>0</v>
      </c>
      <c r="Q29" s="49">
        <f t="shared" ref="Q29:Q31" si="25">H29+I29+P29</f>
        <v>0</v>
      </c>
      <c r="R29" s="8">
        <v>150</v>
      </c>
      <c r="S29" s="7"/>
      <c r="T29" s="69" t="e">
        <v>#NAME?</v>
      </c>
      <c r="U29" s="65"/>
      <c r="V29" s="66">
        <v>150</v>
      </c>
      <c r="W29" s="7"/>
      <c r="X29" s="8"/>
      <c r="Y29" s="8"/>
      <c r="Z29" s="8"/>
      <c r="AA29" s="67">
        <v>0</v>
      </c>
      <c r="AB29" s="67">
        <v>-20</v>
      </c>
      <c r="AC29" s="67">
        <v>20</v>
      </c>
      <c r="AD29" s="21"/>
      <c r="AE29" s="67"/>
      <c r="AF29" s="21">
        <v>0</v>
      </c>
      <c r="AG29" s="8">
        <v>0</v>
      </c>
      <c r="AH29" s="8">
        <v>150</v>
      </c>
      <c r="AI29" s="7"/>
      <c r="AJ29" s="69" t="e">
        <v>#NAME?</v>
      </c>
      <c r="AK29" s="82" t="e">
        <f t="shared" si="22"/>
        <v>#NAME?</v>
      </c>
      <c r="AL29" s="65">
        <v>59.72</v>
      </c>
      <c r="AM29" s="66">
        <v>72.5</v>
      </c>
      <c r="AN29" s="7">
        <v>3</v>
      </c>
      <c r="AO29" s="8"/>
      <c r="AP29" s="8">
        <v>20</v>
      </c>
      <c r="AQ29" s="8">
        <v>786</v>
      </c>
      <c r="AR29" s="67">
        <v>146</v>
      </c>
      <c r="AS29" s="67">
        <v>-20</v>
      </c>
      <c r="AT29" s="67">
        <v>20</v>
      </c>
      <c r="AU29" s="21">
        <v>171</v>
      </c>
      <c r="AV29" s="67">
        <v>5</v>
      </c>
      <c r="AW29" s="21">
        <v>2</v>
      </c>
      <c r="AX29" s="8">
        <v>0</v>
      </c>
      <c r="AY29" s="8">
        <v>97.5</v>
      </c>
      <c r="AZ29" s="7">
        <v>3</v>
      </c>
      <c r="BA29" s="65">
        <v>59.72</v>
      </c>
      <c r="BB29" s="66">
        <v>72.5</v>
      </c>
      <c r="BC29" s="7">
        <v>3</v>
      </c>
      <c r="BD29" s="8"/>
      <c r="BE29" s="8">
        <v>20</v>
      </c>
      <c r="BF29" s="8">
        <v>786</v>
      </c>
      <c r="BG29" s="67">
        <v>146</v>
      </c>
      <c r="BH29" s="67">
        <v>-20</v>
      </c>
      <c r="BI29" s="67">
        <v>20</v>
      </c>
      <c r="BJ29" s="21">
        <v>171</v>
      </c>
      <c r="BK29" s="67">
        <v>5</v>
      </c>
      <c r="BL29" s="21">
        <v>2</v>
      </c>
      <c r="BM29" s="8">
        <v>0</v>
      </c>
      <c r="BN29" s="8">
        <v>97.5</v>
      </c>
      <c r="BO29" s="7">
        <v>3</v>
      </c>
      <c r="BP29" s="69" t="e">
        <v>#NAME?</v>
      </c>
      <c r="BQ29" s="149" t="e">
        <v>#NAME?</v>
      </c>
    </row>
    <row r="30" spans="1:69" ht="16.5" customHeight="1" thickBot="1" x14ac:dyDescent="0.25">
      <c r="A30" s="44"/>
      <c r="B30" s="74"/>
      <c r="C30" s="74"/>
      <c r="D30" s="62"/>
      <c r="E30" s="65"/>
      <c r="F30" s="66">
        <v>150</v>
      </c>
      <c r="G30" s="7"/>
      <c r="H30" s="8"/>
      <c r="I30" s="8"/>
      <c r="J30" s="8"/>
      <c r="K30" s="67">
        <v>0</v>
      </c>
      <c r="L30" s="67">
        <v>-20</v>
      </c>
      <c r="M30" s="67">
        <v>20</v>
      </c>
      <c r="N30" s="21"/>
      <c r="O30" s="21"/>
      <c r="P30" s="21">
        <v>0</v>
      </c>
      <c r="Q30" s="49">
        <f t="shared" si="25"/>
        <v>0</v>
      </c>
      <c r="R30" s="8">
        <v>150</v>
      </c>
      <c r="S30" s="7"/>
      <c r="T30" s="69" t="e">
        <v>#NAME?</v>
      </c>
      <c r="U30" s="65"/>
      <c r="V30" s="66">
        <v>150</v>
      </c>
      <c r="W30" s="7"/>
      <c r="X30" s="8"/>
      <c r="Y30" s="8"/>
      <c r="Z30" s="8"/>
      <c r="AA30" s="67">
        <v>0</v>
      </c>
      <c r="AB30" s="67">
        <v>-20</v>
      </c>
      <c r="AC30" s="67">
        <v>20</v>
      </c>
      <c r="AD30" s="21"/>
      <c r="AE30" s="21"/>
      <c r="AF30" s="21">
        <v>0</v>
      </c>
      <c r="AG30" s="8">
        <v>0</v>
      </c>
      <c r="AH30" s="8">
        <v>150</v>
      </c>
      <c r="AI30" s="7"/>
      <c r="AJ30" s="69" t="e">
        <v>#NAME?</v>
      </c>
      <c r="AK30" s="82" t="e">
        <f t="shared" si="22"/>
        <v>#NAME?</v>
      </c>
      <c r="AL30" s="65"/>
      <c r="AM30" s="66">
        <v>150</v>
      </c>
      <c r="AN30" s="7"/>
      <c r="AO30" s="8"/>
      <c r="AP30" s="8"/>
      <c r="AQ30" s="8"/>
      <c r="AR30" s="67">
        <v>0</v>
      </c>
      <c r="AS30" s="67">
        <v>-20</v>
      </c>
      <c r="AT30" s="67">
        <v>20</v>
      </c>
      <c r="AU30" s="21"/>
      <c r="AV30" s="21"/>
      <c r="AW30" s="21">
        <v>0</v>
      </c>
      <c r="AX30" s="8">
        <v>0</v>
      </c>
      <c r="AY30" s="8">
        <v>150</v>
      </c>
      <c r="AZ30" s="7"/>
      <c r="BA30" s="65"/>
      <c r="BB30" s="66">
        <v>150</v>
      </c>
      <c r="BC30" s="7"/>
      <c r="BD30" s="8"/>
      <c r="BE30" s="8"/>
      <c r="BF30" s="8"/>
      <c r="BG30" s="67">
        <v>0</v>
      </c>
      <c r="BH30" s="67">
        <v>-20</v>
      </c>
      <c r="BI30" s="67">
        <v>20</v>
      </c>
      <c r="BJ30" s="21"/>
      <c r="BK30" s="21"/>
      <c r="BL30" s="21">
        <v>0</v>
      </c>
      <c r="BM30" s="8">
        <v>0</v>
      </c>
      <c r="BN30" s="8">
        <v>150</v>
      </c>
      <c r="BO30" s="7"/>
      <c r="BP30" s="69" t="e">
        <v>#NAME?</v>
      </c>
      <c r="BQ30" s="149" t="e">
        <v>#NAME?</v>
      </c>
    </row>
    <row r="31" spans="1:69" ht="16.5" customHeight="1" thickBot="1" x14ac:dyDescent="0.25">
      <c r="A31" s="44"/>
      <c r="B31" s="74"/>
      <c r="C31" s="74"/>
      <c r="D31" s="62"/>
      <c r="E31" s="65"/>
      <c r="F31" s="70">
        <v>150</v>
      </c>
      <c r="G31" s="7"/>
      <c r="H31" s="8"/>
      <c r="I31" s="8"/>
      <c r="J31" s="8"/>
      <c r="K31" s="67">
        <v>0</v>
      </c>
      <c r="L31" s="67">
        <v>-20</v>
      </c>
      <c r="M31" s="67">
        <v>20</v>
      </c>
      <c r="N31" s="21"/>
      <c r="O31" s="21"/>
      <c r="P31" s="21">
        <v>0</v>
      </c>
      <c r="Q31" s="49">
        <f t="shared" si="25"/>
        <v>0</v>
      </c>
      <c r="R31" s="8">
        <v>150</v>
      </c>
      <c r="S31" s="7"/>
      <c r="T31" s="69" t="e">
        <v>#NAME?</v>
      </c>
      <c r="U31" s="65"/>
      <c r="V31" s="70">
        <v>150</v>
      </c>
      <c r="W31" s="7"/>
      <c r="X31" s="8"/>
      <c r="Y31" s="8"/>
      <c r="Z31" s="8"/>
      <c r="AA31" s="67">
        <v>0</v>
      </c>
      <c r="AB31" s="67">
        <v>-20</v>
      </c>
      <c r="AC31" s="67">
        <v>20</v>
      </c>
      <c r="AD31" s="21"/>
      <c r="AE31" s="21"/>
      <c r="AF31" s="21">
        <v>0</v>
      </c>
      <c r="AG31" s="8">
        <v>0</v>
      </c>
      <c r="AH31" s="8">
        <v>150</v>
      </c>
      <c r="AI31" s="7"/>
      <c r="AJ31" s="69" t="e">
        <v>#NAME?</v>
      </c>
      <c r="AK31" s="82" t="e">
        <f t="shared" si="22"/>
        <v>#NAME?</v>
      </c>
      <c r="AL31" s="65"/>
      <c r="AM31" s="70">
        <v>150</v>
      </c>
      <c r="AN31" s="7"/>
      <c r="AO31" s="8"/>
      <c r="AP31" s="8"/>
      <c r="AQ31" s="8"/>
      <c r="AR31" s="67">
        <v>0</v>
      </c>
      <c r="AS31" s="67">
        <v>-20</v>
      </c>
      <c r="AT31" s="67">
        <v>20</v>
      </c>
      <c r="AU31" s="21"/>
      <c r="AV31" s="21"/>
      <c r="AW31" s="21">
        <v>0</v>
      </c>
      <c r="AX31" s="8">
        <v>0</v>
      </c>
      <c r="AY31" s="8">
        <v>150</v>
      </c>
      <c r="AZ31" s="7"/>
      <c r="BA31" s="65"/>
      <c r="BB31" s="70">
        <v>150</v>
      </c>
      <c r="BC31" s="7"/>
      <c r="BD31" s="8"/>
      <c r="BE31" s="8"/>
      <c r="BF31" s="8"/>
      <c r="BG31" s="67">
        <v>0</v>
      </c>
      <c r="BH31" s="67">
        <v>-20</v>
      </c>
      <c r="BI31" s="67">
        <v>20</v>
      </c>
      <c r="BJ31" s="21"/>
      <c r="BK31" s="21"/>
      <c r="BL31" s="21">
        <v>0</v>
      </c>
      <c r="BM31" s="8">
        <v>0</v>
      </c>
      <c r="BN31" s="8">
        <v>150</v>
      </c>
      <c r="BO31" s="7"/>
      <c r="BP31" s="69" t="e">
        <v>#NAME?</v>
      </c>
      <c r="BQ31" s="149" t="e">
        <v>#NAME?</v>
      </c>
    </row>
    <row r="32" spans="1:69" ht="16.5" customHeight="1" thickBot="1" x14ac:dyDescent="0.25">
      <c r="A32" s="44"/>
      <c r="B32" s="74"/>
      <c r="C32" s="74"/>
      <c r="D32" s="62"/>
      <c r="E32" s="65"/>
      <c r="F32" s="70">
        <v>150</v>
      </c>
      <c r="G32" s="7"/>
      <c r="H32" s="8"/>
      <c r="I32" s="8"/>
      <c r="J32" s="8"/>
      <c r="K32" s="67">
        <v>0</v>
      </c>
      <c r="L32" s="67">
        <v>-20</v>
      </c>
      <c r="M32" s="67">
        <v>20</v>
      </c>
      <c r="N32" s="8"/>
      <c r="O32" s="8"/>
      <c r="P32" s="21">
        <v>0</v>
      </c>
      <c r="Q32" s="8">
        <v>0</v>
      </c>
      <c r="R32" s="8">
        <v>150</v>
      </c>
      <c r="S32" s="7"/>
      <c r="T32" s="69" t="e">
        <v>#NAME?</v>
      </c>
      <c r="U32" s="65"/>
      <c r="V32" s="70">
        <v>150</v>
      </c>
      <c r="W32" s="7"/>
      <c r="X32" s="8"/>
      <c r="Y32" s="8"/>
      <c r="Z32" s="8"/>
      <c r="AA32" s="67">
        <v>0</v>
      </c>
      <c r="AB32" s="67">
        <v>-20</v>
      </c>
      <c r="AC32" s="67">
        <v>20</v>
      </c>
      <c r="AD32" s="8"/>
      <c r="AE32" s="8"/>
      <c r="AF32" s="21">
        <v>0</v>
      </c>
      <c r="AG32" s="8">
        <v>0</v>
      </c>
      <c r="AH32" s="8">
        <v>150</v>
      </c>
      <c r="AI32" s="7"/>
      <c r="AJ32" s="69" t="e">
        <v>#NAME?</v>
      </c>
      <c r="AK32" s="82" t="e">
        <f t="shared" si="22"/>
        <v>#NAME?</v>
      </c>
      <c r="AL32" s="65"/>
      <c r="AM32" s="70">
        <v>150</v>
      </c>
      <c r="AN32" s="7"/>
      <c r="AO32" s="8"/>
      <c r="AP32" s="8"/>
      <c r="AQ32" s="8"/>
      <c r="AR32" s="67">
        <v>0</v>
      </c>
      <c r="AS32" s="67">
        <v>-20</v>
      </c>
      <c r="AT32" s="67">
        <v>20</v>
      </c>
      <c r="AU32" s="8"/>
      <c r="AV32" s="8"/>
      <c r="AW32" s="21">
        <v>0</v>
      </c>
      <c r="AX32" s="8">
        <v>0</v>
      </c>
      <c r="AY32" s="8">
        <v>150</v>
      </c>
      <c r="AZ32" s="7"/>
      <c r="BA32" s="65"/>
      <c r="BB32" s="70">
        <v>150</v>
      </c>
      <c r="BC32" s="7"/>
      <c r="BD32" s="8"/>
      <c r="BE32" s="8"/>
      <c r="BF32" s="8"/>
      <c r="BG32" s="67">
        <v>0</v>
      </c>
      <c r="BH32" s="67">
        <v>-20</v>
      </c>
      <c r="BI32" s="67">
        <v>20</v>
      </c>
      <c r="BJ32" s="8"/>
      <c r="BK32" s="8"/>
      <c r="BL32" s="21">
        <v>0</v>
      </c>
      <c r="BM32" s="8">
        <v>0</v>
      </c>
      <c r="BN32" s="8">
        <v>150</v>
      </c>
      <c r="BO32" s="7"/>
      <c r="BP32" s="69" t="e">
        <v>#NAME?</v>
      </c>
      <c r="BQ32" s="149" t="e">
        <v>#NAME?</v>
      </c>
    </row>
    <row r="33" spans="1:69" ht="16.5" customHeight="1" thickBot="1" x14ac:dyDescent="0.25">
      <c r="A33" s="44"/>
      <c r="B33" s="74"/>
      <c r="C33" s="74"/>
      <c r="D33" s="62"/>
      <c r="E33" s="65"/>
      <c r="F33" s="70">
        <v>150</v>
      </c>
      <c r="G33" s="7"/>
      <c r="H33" s="8"/>
      <c r="I33" s="8"/>
      <c r="J33" s="8"/>
      <c r="K33" s="67">
        <v>0</v>
      </c>
      <c r="L33" s="67">
        <v>-20</v>
      </c>
      <c r="M33" s="67">
        <v>20</v>
      </c>
      <c r="N33" s="8"/>
      <c r="O33" s="8"/>
      <c r="P33" s="21">
        <v>0</v>
      </c>
      <c r="Q33" s="8">
        <v>0</v>
      </c>
      <c r="R33" s="8">
        <v>150</v>
      </c>
      <c r="S33" s="7"/>
      <c r="T33" s="69" t="e">
        <v>#NAME?</v>
      </c>
      <c r="U33" s="65"/>
      <c r="V33" s="70">
        <v>150</v>
      </c>
      <c r="W33" s="7"/>
      <c r="X33" s="8"/>
      <c r="Y33" s="8"/>
      <c r="Z33" s="8"/>
      <c r="AA33" s="67">
        <v>0</v>
      </c>
      <c r="AB33" s="67">
        <v>-20</v>
      </c>
      <c r="AC33" s="67">
        <v>20</v>
      </c>
      <c r="AD33" s="8"/>
      <c r="AE33" s="8"/>
      <c r="AF33" s="21">
        <v>0</v>
      </c>
      <c r="AG33" s="8">
        <v>0</v>
      </c>
      <c r="AH33" s="8">
        <v>150</v>
      </c>
      <c r="AI33" s="7"/>
      <c r="AJ33" s="69" t="e">
        <v>#NAME?</v>
      </c>
      <c r="AK33" s="82" t="e">
        <f t="shared" si="22"/>
        <v>#NAME?</v>
      </c>
      <c r="AL33" s="65"/>
      <c r="AM33" s="70">
        <v>150</v>
      </c>
      <c r="AN33" s="7"/>
      <c r="AO33" s="8"/>
      <c r="AP33" s="8"/>
      <c r="AQ33" s="8"/>
      <c r="AR33" s="67">
        <v>0</v>
      </c>
      <c r="AS33" s="67">
        <v>-20</v>
      </c>
      <c r="AT33" s="67">
        <v>20</v>
      </c>
      <c r="AU33" s="8"/>
      <c r="AV33" s="8"/>
      <c r="AW33" s="21">
        <v>0</v>
      </c>
      <c r="AX33" s="8">
        <v>0</v>
      </c>
      <c r="AY33" s="8">
        <v>150</v>
      </c>
      <c r="AZ33" s="7"/>
      <c r="BA33" s="65"/>
      <c r="BB33" s="70">
        <v>150</v>
      </c>
      <c r="BC33" s="7"/>
      <c r="BD33" s="8"/>
      <c r="BE33" s="8"/>
      <c r="BF33" s="8"/>
      <c r="BG33" s="67">
        <v>0</v>
      </c>
      <c r="BH33" s="67">
        <v>-20</v>
      </c>
      <c r="BI33" s="67">
        <v>20</v>
      </c>
      <c r="BJ33" s="8"/>
      <c r="BK33" s="8"/>
      <c r="BL33" s="21">
        <v>0</v>
      </c>
      <c r="BM33" s="8">
        <v>0</v>
      </c>
      <c r="BN33" s="8">
        <v>150</v>
      </c>
      <c r="BO33" s="7"/>
      <c r="BP33" s="69" t="e">
        <v>#NAME?</v>
      </c>
      <c r="BQ33" s="149" t="e">
        <v>#NAME?</v>
      </c>
    </row>
    <row r="34" spans="1:69" ht="16.5" customHeight="1" thickBot="1" x14ac:dyDescent="0.25">
      <c r="A34" s="44"/>
      <c r="B34" s="74"/>
      <c r="C34" s="74"/>
      <c r="D34" s="62"/>
      <c r="E34" s="65"/>
      <c r="F34" s="70">
        <v>150</v>
      </c>
      <c r="G34" s="7"/>
      <c r="H34" s="8"/>
      <c r="I34" s="8"/>
      <c r="J34" s="8"/>
      <c r="K34" s="67">
        <v>0</v>
      </c>
      <c r="L34" s="67">
        <v>-20</v>
      </c>
      <c r="M34" s="67">
        <v>20</v>
      </c>
      <c r="N34" s="8"/>
      <c r="O34" s="8"/>
      <c r="P34" s="21">
        <v>0</v>
      </c>
      <c r="Q34" s="8">
        <v>0</v>
      </c>
      <c r="R34" s="8">
        <v>150</v>
      </c>
      <c r="S34" s="7"/>
      <c r="T34" s="69" t="e">
        <v>#NAME?</v>
      </c>
      <c r="U34" s="65"/>
      <c r="V34" s="70">
        <v>150</v>
      </c>
      <c r="W34" s="7"/>
      <c r="X34" s="8"/>
      <c r="Y34" s="8"/>
      <c r="Z34" s="8"/>
      <c r="AA34" s="67">
        <v>0</v>
      </c>
      <c r="AB34" s="67">
        <v>-20</v>
      </c>
      <c r="AC34" s="67">
        <v>20</v>
      </c>
      <c r="AD34" s="8"/>
      <c r="AE34" s="8"/>
      <c r="AF34" s="21">
        <v>0</v>
      </c>
      <c r="AG34" s="8">
        <v>0</v>
      </c>
      <c r="AH34" s="8">
        <v>150</v>
      </c>
      <c r="AI34" s="7"/>
      <c r="AJ34" s="69" t="e">
        <v>#NAME?</v>
      </c>
      <c r="AK34" s="82" t="e">
        <f t="shared" si="22"/>
        <v>#NAME?</v>
      </c>
      <c r="AL34" s="65"/>
      <c r="AM34" s="70">
        <v>150</v>
      </c>
      <c r="AN34" s="7"/>
      <c r="AO34" s="8"/>
      <c r="AP34" s="8"/>
      <c r="AQ34" s="8"/>
      <c r="AR34" s="67">
        <v>0</v>
      </c>
      <c r="AS34" s="67">
        <v>-20</v>
      </c>
      <c r="AT34" s="67">
        <v>20</v>
      </c>
      <c r="AU34" s="8"/>
      <c r="AV34" s="8"/>
      <c r="AW34" s="21">
        <v>0</v>
      </c>
      <c r="AX34" s="8">
        <v>0</v>
      </c>
      <c r="AY34" s="8">
        <v>150</v>
      </c>
      <c r="AZ34" s="7"/>
      <c r="BA34" s="65"/>
      <c r="BB34" s="70">
        <v>150</v>
      </c>
      <c r="BC34" s="7"/>
      <c r="BD34" s="8"/>
      <c r="BE34" s="8"/>
      <c r="BF34" s="8"/>
      <c r="BG34" s="67">
        <v>0</v>
      </c>
      <c r="BH34" s="67">
        <v>-20</v>
      </c>
      <c r="BI34" s="67">
        <v>20</v>
      </c>
      <c r="BJ34" s="8"/>
      <c r="BK34" s="8"/>
      <c r="BL34" s="21">
        <v>0</v>
      </c>
      <c r="BM34" s="8">
        <v>0</v>
      </c>
      <c r="BN34" s="8">
        <v>150</v>
      </c>
      <c r="BO34" s="7"/>
      <c r="BP34" s="69" t="e">
        <v>#NAME?</v>
      </c>
      <c r="BQ34" s="149" t="e">
        <v>#NAME?</v>
      </c>
    </row>
    <row r="35" spans="1:69" ht="16.5" customHeight="1" thickBot="1" x14ac:dyDescent="0.25">
      <c r="A35" s="44"/>
      <c r="B35" s="74"/>
      <c r="C35" s="74"/>
      <c r="D35" s="62"/>
      <c r="E35" s="65"/>
      <c r="F35" s="70">
        <v>150</v>
      </c>
      <c r="G35" s="7"/>
      <c r="H35" s="8"/>
      <c r="I35" s="8"/>
      <c r="J35" s="8"/>
      <c r="K35" s="67">
        <v>0</v>
      </c>
      <c r="L35" s="67">
        <v>-20</v>
      </c>
      <c r="M35" s="67">
        <v>20</v>
      </c>
      <c r="N35" s="8"/>
      <c r="O35" s="8"/>
      <c r="P35" s="21">
        <v>0</v>
      </c>
      <c r="Q35" s="8">
        <v>0</v>
      </c>
      <c r="R35" s="8">
        <v>150</v>
      </c>
      <c r="S35" s="7"/>
      <c r="T35" s="69" t="e">
        <v>#NAME?</v>
      </c>
      <c r="U35" s="65"/>
      <c r="V35" s="70">
        <v>150</v>
      </c>
      <c r="W35" s="7"/>
      <c r="X35" s="8"/>
      <c r="Y35" s="8"/>
      <c r="Z35" s="8"/>
      <c r="AA35" s="67">
        <v>0</v>
      </c>
      <c r="AB35" s="67">
        <v>-20</v>
      </c>
      <c r="AC35" s="67">
        <v>20</v>
      </c>
      <c r="AD35" s="8"/>
      <c r="AE35" s="8"/>
      <c r="AF35" s="21">
        <v>0</v>
      </c>
      <c r="AG35" s="8">
        <v>0</v>
      </c>
      <c r="AH35" s="8">
        <v>150</v>
      </c>
      <c r="AI35" s="7"/>
      <c r="AJ35" s="69" t="e">
        <v>#NAME?</v>
      </c>
      <c r="AK35" s="82" t="e">
        <f t="shared" si="22"/>
        <v>#NAME?</v>
      </c>
      <c r="AL35" s="65"/>
      <c r="AM35" s="70">
        <v>150</v>
      </c>
      <c r="AN35" s="7"/>
      <c r="AO35" s="8"/>
      <c r="AP35" s="8"/>
      <c r="AQ35" s="8"/>
      <c r="AR35" s="67">
        <v>0</v>
      </c>
      <c r="AS35" s="67">
        <v>-20</v>
      </c>
      <c r="AT35" s="67">
        <v>20</v>
      </c>
      <c r="AU35" s="8"/>
      <c r="AV35" s="8"/>
      <c r="AW35" s="21">
        <v>0</v>
      </c>
      <c r="AX35" s="8">
        <v>0</v>
      </c>
      <c r="AY35" s="8">
        <v>150</v>
      </c>
      <c r="AZ35" s="7"/>
      <c r="BA35" s="65"/>
      <c r="BB35" s="70">
        <v>150</v>
      </c>
      <c r="BC35" s="7"/>
      <c r="BD35" s="8"/>
      <c r="BE35" s="8"/>
      <c r="BF35" s="8"/>
      <c r="BG35" s="67">
        <v>0</v>
      </c>
      <c r="BH35" s="67">
        <v>-20</v>
      </c>
      <c r="BI35" s="67">
        <v>20</v>
      </c>
      <c r="BJ35" s="8"/>
      <c r="BK35" s="8"/>
      <c r="BL35" s="21">
        <v>0</v>
      </c>
      <c r="BM35" s="8">
        <v>0</v>
      </c>
      <c r="BN35" s="8">
        <v>150</v>
      </c>
      <c r="BO35" s="7"/>
      <c r="BP35" s="69" t="e">
        <v>#NAME?</v>
      </c>
      <c r="BQ35" s="149" t="e">
        <v>#NAME?</v>
      </c>
    </row>
    <row r="36" spans="1:69" ht="16.5" customHeight="1" thickBot="1" x14ac:dyDescent="0.25">
      <c r="A36" s="44"/>
      <c r="B36" s="74"/>
      <c r="C36" s="74"/>
      <c r="D36" s="62"/>
      <c r="E36" s="65"/>
      <c r="F36" s="70">
        <v>150</v>
      </c>
      <c r="G36" s="7"/>
      <c r="H36" s="8"/>
      <c r="I36" s="8"/>
      <c r="J36" s="8"/>
      <c r="K36" s="67">
        <v>0</v>
      </c>
      <c r="L36" s="67">
        <v>-20</v>
      </c>
      <c r="M36" s="67">
        <v>20</v>
      </c>
      <c r="N36" s="8"/>
      <c r="O36" s="8"/>
      <c r="P36" s="21">
        <v>0</v>
      </c>
      <c r="Q36" s="8">
        <v>0</v>
      </c>
      <c r="R36" s="8">
        <v>150</v>
      </c>
      <c r="S36" s="7"/>
      <c r="T36" s="69" t="e">
        <v>#NAME?</v>
      </c>
      <c r="U36" s="65"/>
      <c r="V36" s="70">
        <v>150</v>
      </c>
      <c r="W36" s="7"/>
      <c r="X36" s="8"/>
      <c r="Y36" s="8"/>
      <c r="Z36" s="8"/>
      <c r="AA36" s="67">
        <v>0</v>
      </c>
      <c r="AB36" s="67">
        <v>-20</v>
      </c>
      <c r="AC36" s="67">
        <v>20</v>
      </c>
      <c r="AD36" s="8"/>
      <c r="AE36" s="8"/>
      <c r="AF36" s="21">
        <v>0</v>
      </c>
      <c r="AG36" s="8">
        <v>0</v>
      </c>
      <c r="AH36" s="8">
        <v>150</v>
      </c>
      <c r="AI36" s="7"/>
      <c r="AJ36" s="69" t="e">
        <v>#NAME?</v>
      </c>
      <c r="AK36" s="82" t="e">
        <f t="shared" si="22"/>
        <v>#NAME?</v>
      </c>
      <c r="AL36" s="65"/>
      <c r="AM36" s="70">
        <v>150</v>
      </c>
      <c r="AN36" s="7"/>
      <c r="AO36" s="8"/>
      <c r="AP36" s="8"/>
      <c r="AQ36" s="8"/>
      <c r="AR36" s="67">
        <v>0</v>
      </c>
      <c r="AS36" s="67">
        <v>-20</v>
      </c>
      <c r="AT36" s="67">
        <v>20</v>
      </c>
      <c r="AU36" s="8"/>
      <c r="AV36" s="8"/>
      <c r="AW36" s="21">
        <v>0</v>
      </c>
      <c r="AX36" s="8">
        <v>0</v>
      </c>
      <c r="AY36" s="8">
        <v>150</v>
      </c>
      <c r="AZ36" s="7"/>
      <c r="BA36" s="65"/>
      <c r="BB36" s="70">
        <v>150</v>
      </c>
      <c r="BC36" s="7"/>
      <c r="BD36" s="8"/>
      <c r="BE36" s="8"/>
      <c r="BF36" s="8"/>
      <c r="BG36" s="67">
        <v>0</v>
      </c>
      <c r="BH36" s="67">
        <v>-20</v>
      </c>
      <c r="BI36" s="67">
        <v>20</v>
      </c>
      <c r="BJ36" s="8"/>
      <c r="BK36" s="8"/>
      <c r="BL36" s="21">
        <v>0</v>
      </c>
      <c r="BM36" s="8">
        <v>0</v>
      </c>
      <c r="BN36" s="8">
        <v>150</v>
      </c>
      <c r="BO36" s="7"/>
      <c r="BP36" s="69" t="e">
        <v>#NAME?</v>
      </c>
      <c r="BQ36" s="149" t="e">
        <v>#NAME?</v>
      </c>
    </row>
    <row r="37" spans="1:69" ht="16.5" customHeight="1" thickBot="1" x14ac:dyDescent="0.25">
      <c r="A37" s="44"/>
      <c r="B37" s="74"/>
      <c r="C37" s="74"/>
      <c r="D37" s="62"/>
      <c r="E37" s="65"/>
      <c r="F37" s="70">
        <v>150</v>
      </c>
      <c r="G37" s="7"/>
      <c r="H37" s="8"/>
      <c r="I37" s="8"/>
      <c r="J37" s="8"/>
      <c r="K37" s="67">
        <v>0</v>
      </c>
      <c r="L37" s="67">
        <v>-20</v>
      </c>
      <c r="M37" s="67">
        <v>20</v>
      </c>
      <c r="N37" s="8"/>
      <c r="O37" s="8"/>
      <c r="P37" s="21">
        <v>0</v>
      </c>
      <c r="Q37" s="8">
        <v>0</v>
      </c>
      <c r="R37" s="8">
        <v>150</v>
      </c>
      <c r="S37" s="7"/>
      <c r="T37" s="71" t="e">
        <v>#NAME?</v>
      </c>
      <c r="U37" s="65"/>
      <c r="V37" s="70">
        <v>150</v>
      </c>
      <c r="W37" s="7"/>
      <c r="X37" s="8"/>
      <c r="Y37" s="8"/>
      <c r="Z37" s="8"/>
      <c r="AA37" s="67">
        <v>0</v>
      </c>
      <c r="AB37" s="67">
        <v>-20</v>
      </c>
      <c r="AC37" s="67">
        <v>20</v>
      </c>
      <c r="AD37" s="8"/>
      <c r="AE37" s="8"/>
      <c r="AF37" s="21">
        <v>0</v>
      </c>
      <c r="AG37" s="8">
        <v>0</v>
      </c>
      <c r="AH37" s="8">
        <v>150</v>
      </c>
      <c r="AI37" s="7"/>
      <c r="AJ37" s="71" t="e">
        <v>#NAME?</v>
      </c>
      <c r="AK37" s="82" t="e">
        <f t="shared" si="22"/>
        <v>#NAME?</v>
      </c>
      <c r="AL37" s="65"/>
      <c r="AM37" s="70">
        <v>150</v>
      </c>
      <c r="AN37" s="7"/>
      <c r="AO37" s="8"/>
      <c r="AP37" s="8"/>
      <c r="AQ37" s="8"/>
      <c r="AR37" s="67">
        <v>0</v>
      </c>
      <c r="AS37" s="67">
        <v>-20</v>
      </c>
      <c r="AT37" s="67">
        <v>20</v>
      </c>
      <c r="AU37" s="8"/>
      <c r="AV37" s="8"/>
      <c r="AW37" s="21">
        <v>0</v>
      </c>
      <c r="AX37" s="8">
        <v>0</v>
      </c>
      <c r="AY37" s="8">
        <v>150</v>
      </c>
      <c r="AZ37" s="7"/>
      <c r="BA37" s="65"/>
      <c r="BB37" s="70">
        <v>150</v>
      </c>
      <c r="BC37" s="7"/>
      <c r="BD37" s="8"/>
      <c r="BE37" s="8"/>
      <c r="BF37" s="8"/>
      <c r="BG37" s="67">
        <v>0</v>
      </c>
      <c r="BH37" s="67">
        <v>-20</v>
      </c>
      <c r="BI37" s="67">
        <v>20</v>
      </c>
      <c r="BJ37" s="8"/>
      <c r="BK37" s="8"/>
      <c r="BL37" s="21">
        <v>0</v>
      </c>
      <c r="BM37" s="8">
        <v>0</v>
      </c>
      <c r="BN37" s="8">
        <v>150</v>
      </c>
      <c r="BO37" s="7"/>
      <c r="BP37" s="71" t="e">
        <v>#NAME?</v>
      </c>
      <c r="BQ37" s="149" t="e">
        <v>#NAME?</v>
      </c>
    </row>
    <row r="38" spans="1:69" ht="16.5" customHeight="1" thickBot="1" x14ac:dyDescent="0.25">
      <c r="A38" s="44"/>
      <c r="B38" s="74"/>
      <c r="C38" s="74"/>
      <c r="D38" s="62"/>
      <c r="E38" s="65"/>
      <c r="F38" s="70">
        <v>150</v>
      </c>
      <c r="G38" s="7"/>
      <c r="H38" s="8"/>
      <c r="I38" s="8"/>
      <c r="J38" s="8"/>
      <c r="K38" s="67">
        <v>0</v>
      </c>
      <c r="L38" s="67">
        <v>-20</v>
      </c>
      <c r="M38" s="67">
        <v>20</v>
      </c>
      <c r="N38" s="8"/>
      <c r="O38" s="8"/>
      <c r="P38" s="21">
        <v>0</v>
      </c>
      <c r="Q38" s="8">
        <v>0</v>
      </c>
      <c r="R38" s="8">
        <v>150</v>
      </c>
      <c r="S38" s="7"/>
      <c r="T38" s="71" t="e">
        <v>#NAME?</v>
      </c>
      <c r="U38" s="65"/>
      <c r="V38" s="70">
        <v>150</v>
      </c>
      <c r="W38" s="7"/>
      <c r="X38" s="8"/>
      <c r="Y38" s="8"/>
      <c r="Z38" s="8"/>
      <c r="AA38" s="67">
        <v>0</v>
      </c>
      <c r="AB38" s="67">
        <v>-20</v>
      </c>
      <c r="AC38" s="67">
        <v>20</v>
      </c>
      <c r="AD38" s="8"/>
      <c r="AE38" s="8"/>
      <c r="AF38" s="21">
        <v>0</v>
      </c>
      <c r="AG38" s="8">
        <v>0</v>
      </c>
      <c r="AH38" s="8">
        <v>150</v>
      </c>
      <c r="AI38" s="7"/>
      <c r="AJ38" s="71" t="e">
        <v>#NAME?</v>
      </c>
      <c r="AK38" s="82" t="e">
        <f t="shared" si="22"/>
        <v>#NAME?</v>
      </c>
      <c r="AL38" s="65"/>
      <c r="AM38" s="70">
        <v>150</v>
      </c>
      <c r="AN38" s="7"/>
      <c r="AO38" s="8"/>
      <c r="AP38" s="8"/>
      <c r="AQ38" s="8"/>
      <c r="AR38" s="67">
        <v>0</v>
      </c>
      <c r="AS38" s="67">
        <v>-20</v>
      </c>
      <c r="AT38" s="67">
        <v>20</v>
      </c>
      <c r="AU38" s="8"/>
      <c r="AV38" s="8"/>
      <c r="AW38" s="21">
        <v>0</v>
      </c>
      <c r="AX38" s="8">
        <v>0</v>
      </c>
      <c r="AY38" s="8">
        <v>150</v>
      </c>
      <c r="AZ38" s="7"/>
      <c r="BA38" s="65"/>
      <c r="BB38" s="70">
        <v>150</v>
      </c>
      <c r="BC38" s="7"/>
      <c r="BD38" s="8"/>
      <c r="BE38" s="8"/>
      <c r="BF38" s="8"/>
      <c r="BG38" s="67">
        <v>0</v>
      </c>
      <c r="BH38" s="67">
        <v>-20</v>
      </c>
      <c r="BI38" s="67">
        <v>20</v>
      </c>
      <c r="BJ38" s="8"/>
      <c r="BK38" s="8"/>
      <c r="BL38" s="21">
        <v>0</v>
      </c>
      <c r="BM38" s="8">
        <v>0</v>
      </c>
      <c r="BN38" s="8">
        <v>150</v>
      </c>
      <c r="BO38" s="7"/>
      <c r="BP38" s="71" t="e">
        <v>#NAME?</v>
      </c>
      <c r="BQ38" s="149" t="e">
        <v>#NAME?</v>
      </c>
    </row>
    <row r="39" spans="1:69" ht="16.5" customHeight="1" thickBot="1" x14ac:dyDescent="0.25">
      <c r="A39" s="44"/>
      <c r="B39" s="74"/>
      <c r="C39" s="74"/>
      <c r="D39" s="62"/>
      <c r="E39" s="65"/>
      <c r="F39" s="70">
        <v>150</v>
      </c>
      <c r="G39" s="7"/>
      <c r="H39" s="8"/>
      <c r="I39" s="8"/>
      <c r="J39" s="8"/>
      <c r="K39" s="67">
        <v>0</v>
      </c>
      <c r="L39" s="67">
        <v>-20</v>
      </c>
      <c r="M39" s="67">
        <v>20</v>
      </c>
      <c r="N39" s="8"/>
      <c r="O39" s="8"/>
      <c r="P39" s="21">
        <v>0</v>
      </c>
      <c r="Q39" s="8">
        <v>0</v>
      </c>
      <c r="R39" s="8">
        <v>150</v>
      </c>
      <c r="S39" s="7"/>
      <c r="T39" s="71" t="e">
        <v>#NAME?</v>
      </c>
      <c r="U39" s="65"/>
      <c r="V39" s="70">
        <v>150</v>
      </c>
      <c r="W39" s="7"/>
      <c r="X39" s="8"/>
      <c r="Y39" s="8"/>
      <c r="Z39" s="8"/>
      <c r="AA39" s="67">
        <v>0</v>
      </c>
      <c r="AB39" s="67">
        <v>-20</v>
      </c>
      <c r="AC39" s="67">
        <v>20</v>
      </c>
      <c r="AD39" s="8"/>
      <c r="AE39" s="8"/>
      <c r="AF39" s="21">
        <v>0</v>
      </c>
      <c r="AG39" s="8">
        <v>0</v>
      </c>
      <c r="AH39" s="8">
        <v>150</v>
      </c>
      <c r="AI39" s="7"/>
      <c r="AJ39" s="71" t="e">
        <v>#NAME?</v>
      </c>
      <c r="AK39" s="82" t="e">
        <f t="shared" si="22"/>
        <v>#NAME?</v>
      </c>
      <c r="AL39" s="65"/>
      <c r="AM39" s="70">
        <v>150</v>
      </c>
      <c r="AN39" s="7"/>
      <c r="AO39" s="8"/>
      <c r="AP39" s="8"/>
      <c r="AQ39" s="8"/>
      <c r="AR39" s="67">
        <v>0</v>
      </c>
      <c r="AS39" s="67">
        <v>-20</v>
      </c>
      <c r="AT39" s="67">
        <v>20</v>
      </c>
      <c r="AU39" s="8"/>
      <c r="AV39" s="8"/>
      <c r="AW39" s="21">
        <v>0</v>
      </c>
      <c r="AX39" s="8">
        <v>0</v>
      </c>
      <c r="AY39" s="8">
        <v>150</v>
      </c>
      <c r="AZ39" s="7"/>
      <c r="BA39" s="65"/>
      <c r="BB39" s="70">
        <v>150</v>
      </c>
      <c r="BC39" s="7"/>
      <c r="BD39" s="8"/>
      <c r="BE39" s="8"/>
      <c r="BF39" s="8"/>
      <c r="BG39" s="67">
        <v>0</v>
      </c>
      <c r="BH39" s="67">
        <v>-20</v>
      </c>
      <c r="BI39" s="67">
        <v>20</v>
      </c>
      <c r="BJ39" s="8"/>
      <c r="BK39" s="8"/>
      <c r="BL39" s="21">
        <v>0</v>
      </c>
      <c r="BM39" s="8">
        <v>0</v>
      </c>
      <c r="BN39" s="8">
        <v>150</v>
      </c>
      <c r="BO39" s="7"/>
      <c r="BP39" s="71" t="e">
        <v>#NAME?</v>
      </c>
      <c r="BQ39" s="149" t="e">
        <v>#NAME?</v>
      </c>
    </row>
    <row r="40" spans="1:69" ht="16.5" customHeight="1" thickBot="1" x14ac:dyDescent="0.25">
      <c r="A40" s="44"/>
      <c r="B40" s="74"/>
      <c r="C40" s="74"/>
      <c r="D40" s="62"/>
      <c r="E40" s="65"/>
      <c r="F40" s="70">
        <v>150</v>
      </c>
      <c r="G40" s="7"/>
      <c r="H40" s="8"/>
      <c r="I40" s="8"/>
      <c r="J40" s="8"/>
      <c r="K40" s="67">
        <v>0</v>
      </c>
      <c r="L40" s="67">
        <v>-20</v>
      </c>
      <c r="M40" s="67">
        <v>20</v>
      </c>
      <c r="N40" s="8"/>
      <c r="O40" s="8"/>
      <c r="P40" s="21">
        <v>0</v>
      </c>
      <c r="Q40" s="8">
        <v>0</v>
      </c>
      <c r="R40" s="8">
        <v>150</v>
      </c>
      <c r="S40" s="7"/>
      <c r="T40" s="71" t="e">
        <v>#NAME?</v>
      </c>
      <c r="U40" s="65"/>
      <c r="V40" s="70">
        <v>150</v>
      </c>
      <c r="W40" s="7"/>
      <c r="X40" s="8"/>
      <c r="Y40" s="8"/>
      <c r="Z40" s="8"/>
      <c r="AA40" s="67">
        <v>0</v>
      </c>
      <c r="AB40" s="67">
        <v>-20</v>
      </c>
      <c r="AC40" s="67">
        <v>20</v>
      </c>
      <c r="AD40" s="8"/>
      <c r="AE40" s="8"/>
      <c r="AF40" s="21">
        <v>0</v>
      </c>
      <c r="AG40" s="8">
        <v>0</v>
      </c>
      <c r="AH40" s="8">
        <v>150</v>
      </c>
      <c r="AI40" s="7"/>
      <c r="AJ40" s="71" t="e">
        <v>#NAME?</v>
      </c>
      <c r="AK40" s="82" t="e">
        <f t="shared" si="22"/>
        <v>#NAME?</v>
      </c>
      <c r="AL40" s="65"/>
      <c r="AM40" s="70">
        <v>150</v>
      </c>
      <c r="AN40" s="7"/>
      <c r="AO40" s="8"/>
      <c r="AP40" s="8"/>
      <c r="AQ40" s="8"/>
      <c r="AR40" s="67">
        <v>0</v>
      </c>
      <c r="AS40" s="67">
        <v>-20</v>
      </c>
      <c r="AT40" s="67">
        <v>20</v>
      </c>
      <c r="AU40" s="8"/>
      <c r="AV40" s="8"/>
      <c r="AW40" s="21">
        <v>0</v>
      </c>
      <c r="AX40" s="8">
        <v>0</v>
      </c>
      <c r="AY40" s="8">
        <v>150</v>
      </c>
      <c r="AZ40" s="7"/>
      <c r="BA40" s="65"/>
      <c r="BB40" s="70">
        <v>150</v>
      </c>
      <c r="BC40" s="7"/>
      <c r="BD40" s="8"/>
      <c r="BE40" s="8"/>
      <c r="BF40" s="8"/>
      <c r="BG40" s="67">
        <v>0</v>
      </c>
      <c r="BH40" s="67">
        <v>-20</v>
      </c>
      <c r="BI40" s="67">
        <v>20</v>
      </c>
      <c r="BJ40" s="8"/>
      <c r="BK40" s="8"/>
      <c r="BL40" s="21">
        <v>0</v>
      </c>
      <c r="BM40" s="8">
        <v>0</v>
      </c>
      <c r="BN40" s="8">
        <v>150</v>
      </c>
      <c r="BO40" s="7"/>
      <c r="BP40" s="71" t="e">
        <v>#NAME?</v>
      </c>
      <c r="BQ40" s="149" t="e">
        <v>#NAME?</v>
      </c>
    </row>
    <row r="41" spans="1:69" ht="16.5" customHeight="1" thickBot="1" x14ac:dyDescent="0.25">
      <c r="A41" s="44"/>
      <c r="B41" s="74"/>
      <c r="C41" s="74"/>
      <c r="D41" s="62"/>
      <c r="E41" s="65"/>
      <c r="F41" s="70">
        <v>150</v>
      </c>
      <c r="G41" s="7"/>
      <c r="H41" s="8"/>
      <c r="I41" s="8"/>
      <c r="J41" s="8"/>
      <c r="K41" s="67">
        <v>0</v>
      </c>
      <c r="L41" s="67">
        <v>-20</v>
      </c>
      <c r="M41" s="67">
        <v>20</v>
      </c>
      <c r="N41" s="8"/>
      <c r="O41" s="8"/>
      <c r="P41" s="21">
        <v>0</v>
      </c>
      <c r="Q41" s="8">
        <v>0</v>
      </c>
      <c r="R41" s="8">
        <v>150</v>
      </c>
      <c r="S41" s="7"/>
      <c r="T41" s="71" t="e">
        <v>#NAME?</v>
      </c>
      <c r="U41" s="65"/>
      <c r="V41" s="70">
        <v>150</v>
      </c>
      <c r="W41" s="7"/>
      <c r="X41" s="8"/>
      <c r="Y41" s="8"/>
      <c r="Z41" s="8"/>
      <c r="AA41" s="67">
        <v>0</v>
      </c>
      <c r="AB41" s="67">
        <v>-20</v>
      </c>
      <c r="AC41" s="67">
        <v>20</v>
      </c>
      <c r="AD41" s="8"/>
      <c r="AE41" s="8"/>
      <c r="AF41" s="21">
        <v>0</v>
      </c>
      <c r="AG41" s="8">
        <v>0</v>
      </c>
      <c r="AH41" s="8">
        <v>150</v>
      </c>
      <c r="AI41" s="7"/>
      <c r="AJ41" s="71" t="e">
        <v>#NAME?</v>
      </c>
      <c r="AK41" s="82" t="e">
        <f t="shared" si="22"/>
        <v>#NAME?</v>
      </c>
      <c r="AL41" s="65"/>
      <c r="AM41" s="70">
        <v>150</v>
      </c>
      <c r="AN41" s="7"/>
      <c r="AO41" s="8"/>
      <c r="AP41" s="8"/>
      <c r="AQ41" s="8"/>
      <c r="AR41" s="67">
        <v>0</v>
      </c>
      <c r="AS41" s="67">
        <v>-20</v>
      </c>
      <c r="AT41" s="67">
        <v>20</v>
      </c>
      <c r="AU41" s="8"/>
      <c r="AV41" s="8"/>
      <c r="AW41" s="21">
        <v>0</v>
      </c>
      <c r="AX41" s="8">
        <v>0</v>
      </c>
      <c r="AY41" s="8">
        <v>150</v>
      </c>
      <c r="AZ41" s="7"/>
      <c r="BA41" s="65"/>
      <c r="BB41" s="70">
        <v>150</v>
      </c>
      <c r="BC41" s="7"/>
      <c r="BD41" s="8"/>
      <c r="BE41" s="8"/>
      <c r="BF41" s="8"/>
      <c r="BG41" s="67">
        <v>0</v>
      </c>
      <c r="BH41" s="67">
        <v>-20</v>
      </c>
      <c r="BI41" s="67">
        <v>20</v>
      </c>
      <c r="BJ41" s="8"/>
      <c r="BK41" s="8"/>
      <c r="BL41" s="21">
        <v>0</v>
      </c>
      <c r="BM41" s="8">
        <v>0</v>
      </c>
      <c r="BN41" s="8">
        <v>150</v>
      </c>
      <c r="BO41" s="7"/>
      <c r="BP41" s="71" t="e">
        <v>#NAME?</v>
      </c>
      <c r="BQ41" s="149" t="e">
        <v>#NAME?</v>
      </c>
    </row>
    <row r="42" spans="1:69" ht="16.5" customHeight="1" thickBot="1" x14ac:dyDescent="0.25">
      <c r="A42" s="78"/>
      <c r="B42" s="79"/>
      <c r="C42" s="79"/>
      <c r="D42" s="80"/>
      <c r="E42" s="65"/>
      <c r="F42" s="70">
        <v>150</v>
      </c>
      <c r="G42" s="7"/>
      <c r="H42" s="8"/>
      <c r="I42" s="8"/>
      <c r="J42" s="8"/>
      <c r="K42" s="67">
        <v>0</v>
      </c>
      <c r="L42" s="67">
        <v>-20</v>
      </c>
      <c r="M42" s="67">
        <v>20</v>
      </c>
      <c r="N42" s="8"/>
      <c r="O42" s="8"/>
      <c r="P42" s="21">
        <v>0</v>
      </c>
      <c r="Q42" s="8">
        <v>0</v>
      </c>
      <c r="R42" s="8">
        <v>150</v>
      </c>
      <c r="S42" s="7"/>
      <c r="T42" s="71" t="e">
        <v>#NAME?</v>
      </c>
      <c r="U42" s="65"/>
      <c r="V42" s="70">
        <v>150</v>
      </c>
      <c r="W42" s="7"/>
      <c r="X42" s="8"/>
      <c r="Y42" s="8"/>
      <c r="Z42" s="8"/>
      <c r="AA42" s="67">
        <v>0</v>
      </c>
      <c r="AB42" s="67">
        <v>-20</v>
      </c>
      <c r="AC42" s="67">
        <v>20</v>
      </c>
      <c r="AD42" s="8"/>
      <c r="AE42" s="8"/>
      <c r="AF42" s="21">
        <v>0</v>
      </c>
      <c r="AG42" s="8">
        <v>0</v>
      </c>
      <c r="AH42" s="8">
        <v>150</v>
      </c>
      <c r="AI42" s="7"/>
      <c r="AJ42" s="71" t="e">
        <v>#NAME?</v>
      </c>
      <c r="AK42" s="82" t="e">
        <f t="shared" si="22"/>
        <v>#NAME?</v>
      </c>
      <c r="AL42" s="65"/>
      <c r="AM42" s="70">
        <v>150</v>
      </c>
      <c r="AN42" s="7"/>
      <c r="AO42" s="8"/>
      <c r="AP42" s="8"/>
      <c r="AQ42" s="8"/>
      <c r="AR42" s="67">
        <v>0</v>
      </c>
      <c r="AS42" s="67">
        <v>-20</v>
      </c>
      <c r="AT42" s="67">
        <v>20</v>
      </c>
      <c r="AU42" s="8"/>
      <c r="AV42" s="8"/>
      <c r="AW42" s="21">
        <v>0</v>
      </c>
      <c r="AX42" s="8">
        <v>0</v>
      </c>
      <c r="AY42" s="8">
        <v>150</v>
      </c>
      <c r="AZ42" s="7"/>
      <c r="BA42" s="65"/>
      <c r="BB42" s="70">
        <v>150</v>
      </c>
      <c r="BC42" s="7"/>
      <c r="BD42" s="8"/>
      <c r="BE42" s="8"/>
      <c r="BF42" s="8"/>
      <c r="BG42" s="67">
        <v>0</v>
      </c>
      <c r="BH42" s="67">
        <v>-20</v>
      </c>
      <c r="BI42" s="67">
        <v>20</v>
      </c>
      <c r="BJ42" s="8"/>
      <c r="BK42" s="8"/>
      <c r="BL42" s="21">
        <v>0</v>
      </c>
      <c r="BM42" s="8">
        <v>0</v>
      </c>
      <c r="BN42" s="8">
        <v>150</v>
      </c>
      <c r="BO42" s="7"/>
      <c r="BP42" s="71" t="e">
        <v>#NAME?</v>
      </c>
      <c r="BQ42" s="149" t="e">
        <v>#NAME?</v>
      </c>
    </row>
    <row r="43" spans="1:69" ht="19.25" customHeight="1" thickBot="1" x14ac:dyDescent="0.25">
      <c r="A43" s="339" t="s">
        <v>39</v>
      </c>
      <c r="B43" s="340"/>
      <c r="C43" s="340"/>
      <c r="D43" s="341"/>
      <c r="E43" s="329" t="s">
        <v>1</v>
      </c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30" t="s">
        <v>1</v>
      </c>
      <c r="T43" s="331"/>
      <c r="U43" s="232" t="s">
        <v>1</v>
      </c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330"/>
      <c r="AJ43" s="330"/>
      <c r="AK43" s="281" t="s">
        <v>38</v>
      </c>
      <c r="AL43" s="170" t="s">
        <v>19</v>
      </c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2" t="s">
        <v>19</v>
      </c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281" t="s">
        <v>38</v>
      </c>
    </row>
    <row r="44" spans="1:69" ht="16.25" customHeight="1" thickBot="1" x14ac:dyDescent="0.25">
      <c r="A44" s="333" t="s">
        <v>4</v>
      </c>
      <c r="B44" s="335" t="s">
        <v>5</v>
      </c>
      <c r="C44" s="337" t="s">
        <v>7</v>
      </c>
      <c r="D44" s="279" t="s">
        <v>6</v>
      </c>
      <c r="E44" s="323" t="s">
        <v>22</v>
      </c>
      <c r="F44" s="323"/>
      <c r="G44" s="324"/>
      <c r="H44" s="311" t="s">
        <v>23</v>
      </c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3"/>
      <c r="T44" s="314"/>
      <c r="U44" s="227" t="s">
        <v>22</v>
      </c>
      <c r="V44" s="228"/>
      <c r="W44" s="229"/>
      <c r="X44" s="315" t="s">
        <v>23</v>
      </c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3"/>
      <c r="AJ44" s="313"/>
      <c r="AK44" s="282"/>
      <c r="AL44" s="227" t="s">
        <v>22</v>
      </c>
      <c r="AM44" s="228"/>
      <c r="AN44" s="229"/>
      <c r="AO44" s="315" t="s">
        <v>23</v>
      </c>
      <c r="AP44" s="316"/>
      <c r="AQ44" s="316"/>
      <c r="AR44" s="316"/>
      <c r="AS44" s="316"/>
      <c r="AT44" s="316"/>
      <c r="AU44" s="316"/>
      <c r="AV44" s="316"/>
      <c r="AW44" s="316"/>
      <c r="AX44" s="316"/>
      <c r="AY44" s="316"/>
      <c r="AZ44" s="313"/>
      <c r="BA44" s="313"/>
      <c r="BB44" s="313"/>
      <c r="BC44" s="313"/>
      <c r="BD44" s="313"/>
      <c r="BE44" s="313"/>
      <c r="BF44" s="313"/>
      <c r="BG44" s="313"/>
      <c r="BH44" s="313"/>
      <c r="BI44" s="313"/>
      <c r="BJ44" s="313"/>
      <c r="BK44" s="313"/>
      <c r="BL44" s="313"/>
      <c r="BM44" s="313"/>
      <c r="BN44" s="313"/>
      <c r="BO44" s="313"/>
      <c r="BP44" s="313"/>
      <c r="BQ44" s="282"/>
    </row>
    <row r="45" spans="1:69" ht="139" customHeight="1" thickBot="1" x14ac:dyDescent="0.25">
      <c r="A45" s="334"/>
      <c r="B45" s="336"/>
      <c r="C45" s="338"/>
      <c r="D45" s="280"/>
      <c r="E45" s="93" t="s">
        <v>24</v>
      </c>
      <c r="F45" s="93" t="s">
        <v>25</v>
      </c>
      <c r="G45" s="94" t="s">
        <v>8</v>
      </c>
      <c r="H45" s="95" t="s">
        <v>26</v>
      </c>
      <c r="I45" s="95" t="s">
        <v>27</v>
      </c>
      <c r="J45" s="95" t="s">
        <v>28</v>
      </c>
      <c r="K45" s="95" t="s">
        <v>29</v>
      </c>
      <c r="L45" s="326" t="s">
        <v>30</v>
      </c>
      <c r="M45" s="327"/>
      <c r="N45" s="95" t="s">
        <v>31</v>
      </c>
      <c r="O45" s="95" t="s">
        <v>32</v>
      </c>
      <c r="P45" s="95" t="s">
        <v>33</v>
      </c>
      <c r="Q45" s="95" t="s">
        <v>34</v>
      </c>
      <c r="R45" s="95" t="s">
        <v>35</v>
      </c>
      <c r="S45" s="63" t="s">
        <v>8</v>
      </c>
      <c r="T45" s="64" t="s">
        <v>9</v>
      </c>
      <c r="U45" s="92" t="s">
        <v>24</v>
      </c>
      <c r="V45" s="93" t="s">
        <v>25</v>
      </c>
      <c r="W45" s="94" t="s">
        <v>8</v>
      </c>
      <c r="X45" s="95" t="s">
        <v>26</v>
      </c>
      <c r="Y45" s="95" t="s">
        <v>27</v>
      </c>
      <c r="Z45" s="95" t="s">
        <v>28</v>
      </c>
      <c r="AA45" s="95" t="s">
        <v>29</v>
      </c>
      <c r="AB45" s="326" t="s">
        <v>30</v>
      </c>
      <c r="AC45" s="327"/>
      <c r="AD45" s="95" t="s">
        <v>31</v>
      </c>
      <c r="AE45" s="95" t="s">
        <v>32</v>
      </c>
      <c r="AF45" s="95" t="s">
        <v>33</v>
      </c>
      <c r="AG45" s="95" t="s">
        <v>34</v>
      </c>
      <c r="AH45" s="95" t="s">
        <v>35</v>
      </c>
      <c r="AI45" s="63" t="s">
        <v>8</v>
      </c>
      <c r="AJ45" s="89" t="s">
        <v>9</v>
      </c>
      <c r="AK45" s="283"/>
      <c r="AL45" s="92" t="s">
        <v>24</v>
      </c>
      <c r="AM45" s="93" t="s">
        <v>25</v>
      </c>
      <c r="AN45" s="94" t="s">
        <v>8</v>
      </c>
      <c r="AO45" s="95" t="s">
        <v>26</v>
      </c>
      <c r="AP45" s="95" t="s">
        <v>27</v>
      </c>
      <c r="AQ45" s="95" t="s">
        <v>28</v>
      </c>
      <c r="AR45" s="95" t="s">
        <v>29</v>
      </c>
      <c r="AS45" s="326" t="s">
        <v>30</v>
      </c>
      <c r="AT45" s="327"/>
      <c r="AU45" s="95" t="s">
        <v>31</v>
      </c>
      <c r="AV45" s="95" t="s">
        <v>32</v>
      </c>
      <c r="AW45" s="95" t="s">
        <v>33</v>
      </c>
      <c r="AX45" s="95" t="s">
        <v>34</v>
      </c>
      <c r="AY45" s="95" t="s">
        <v>35</v>
      </c>
      <c r="AZ45" s="63" t="s">
        <v>8</v>
      </c>
      <c r="BA45" s="92" t="s">
        <v>24</v>
      </c>
      <c r="BB45" s="93" t="s">
        <v>25</v>
      </c>
      <c r="BC45" s="94" t="s">
        <v>8</v>
      </c>
      <c r="BD45" s="95" t="s">
        <v>26</v>
      </c>
      <c r="BE45" s="95" t="s">
        <v>27</v>
      </c>
      <c r="BF45" s="95" t="s">
        <v>28</v>
      </c>
      <c r="BG45" s="95" t="s">
        <v>29</v>
      </c>
      <c r="BH45" s="326" t="s">
        <v>30</v>
      </c>
      <c r="BI45" s="327"/>
      <c r="BJ45" s="95" t="s">
        <v>31</v>
      </c>
      <c r="BK45" s="95" t="s">
        <v>32</v>
      </c>
      <c r="BL45" s="95" t="s">
        <v>33</v>
      </c>
      <c r="BM45" s="95" t="s">
        <v>34</v>
      </c>
      <c r="BN45" s="95" t="s">
        <v>35</v>
      </c>
      <c r="BO45" s="63" t="s">
        <v>8</v>
      </c>
      <c r="BP45" s="89" t="s">
        <v>9</v>
      </c>
      <c r="BQ45" s="283"/>
    </row>
    <row r="46" spans="1:69" ht="17" thickBot="1" x14ac:dyDescent="0.25">
      <c r="A46" s="81" t="s">
        <v>48</v>
      </c>
      <c r="B46" s="125">
        <v>377</v>
      </c>
      <c r="C46" s="81" t="s">
        <v>49</v>
      </c>
      <c r="D46" s="81" t="s">
        <v>50</v>
      </c>
      <c r="E46" s="8">
        <v>69.375</v>
      </c>
      <c r="F46" s="66">
        <v>150</v>
      </c>
      <c r="G46" s="7">
        <v>1</v>
      </c>
      <c r="H46" s="8">
        <v>4</v>
      </c>
      <c r="I46" s="8"/>
      <c r="J46" s="8"/>
      <c r="K46" s="67">
        <v>99</v>
      </c>
      <c r="L46" s="67">
        <f t="shared" ref="L46:L47" si="26">K46-20</f>
        <v>79</v>
      </c>
      <c r="M46" s="67">
        <f t="shared" ref="M46:M47" si="27">K46+20</f>
        <v>119</v>
      </c>
      <c r="N46" s="21">
        <v>96.07</v>
      </c>
      <c r="O46" s="21">
        <v>0</v>
      </c>
      <c r="P46" s="21">
        <v>0</v>
      </c>
      <c r="Q46" s="51">
        <f>H46+I46+P46</f>
        <v>4</v>
      </c>
      <c r="R46" s="8">
        <v>150</v>
      </c>
      <c r="S46" s="7">
        <v>2</v>
      </c>
      <c r="T46" s="69" t="e">
        <v>#NAME?</v>
      </c>
      <c r="U46" s="65">
        <v>68.25</v>
      </c>
      <c r="V46" s="47">
        <f t="shared" ref="V46" si="28">(100-U46)*1.5</f>
        <v>47.625</v>
      </c>
      <c r="W46" s="7"/>
      <c r="X46" s="8"/>
      <c r="Y46" s="8"/>
      <c r="Z46" s="8"/>
      <c r="AA46" s="67">
        <v>166</v>
      </c>
      <c r="AB46" s="68">
        <v>-20</v>
      </c>
      <c r="AC46" s="68">
        <v>20</v>
      </c>
      <c r="AD46" s="21">
        <v>132.6</v>
      </c>
      <c r="AE46" s="21">
        <v>13.4</v>
      </c>
      <c r="AF46" s="21">
        <f>1*AE46</f>
        <v>13.4</v>
      </c>
      <c r="AG46" s="8">
        <v>13.4</v>
      </c>
      <c r="AH46" s="21">
        <f>V46+AF46</f>
        <v>61.024999999999999</v>
      </c>
      <c r="AI46" s="7">
        <v>1</v>
      </c>
      <c r="AJ46" s="90" t="e">
        <v>#NAME?</v>
      </c>
      <c r="AK46" s="82" t="e">
        <f>SUM(T46,AJ46)</f>
        <v>#NAME?</v>
      </c>
      <c r="AL46" s="65"/>
      <c r="AM46" s="66">
        <v>150</v>
      </c>
      <c r="AN46" s="7"/>
      <c r="AO46" s="8"/>
      <c r="AP46" s="8"/>
      <c r="AQ46" s="8"/>
      <c r="AR46" s="67">
        <v>0</v>
      </c>
      <c r="AS46" s="68">
        <v>-20</v>
      </c>
      <c r="AT46" s="68">
        <v>20</v>
      </c>
      <c r="AU46" s="21"/>
      <c r="AV46" s="21"/>
      <c r="AW46" s="21">
        <v>0</v>
      </c>
      <c r="AX46" s="8">
        <v>0</v>
      </c>
      <c r="AY46" s="8">
        <v>150</v>
      </c>
      <c r="AZ46" s="7"/>
      <c r="BA46" s="65"/>
      <c r="BB46" s="66">
        <v>150</v>
      </c>
      <c r="BC46" s="7"/>
      <c r="BD46" s="8"/>
      <c r="BE46" s="8"/>
      <c r="BF46" s="8"/>
      <c r="BG46" s="67">
        <v>0</v>
      </c>
      <c r="BH46" s="68">
        <v>-20</v>
      </c>
      <c r="BI46" s="68">
        <v>20</v>
      </c>
      <c r="BJ46" s="21"/>
      <c r="BK46" s="21"/>
      <c r="BL46" s="21">
        <v>0</v>
      </c>
      <c r="BM46" s="8">
        <v>0</v>
      </c>
      <c r="BN46" s="8">
        <v>150</v>
      </c>
      <c r="BO46" s="7"/>
      <c r="BP46" s="90" t="e">
        <v>#NAME?</v>
      </c>
      <c r="BQ46" s="82" t="e">
        <f>SUM(AK46,BP46)</f>
        <v>#NAME?</v>
      </c>
    </row>
    <row r="47" spans="1:69" ht="16.25" hidden="1" customHeight="1" thickBot="1" x14ac:dyDescent="0.25">
      <c r="A47" s="81" t="s">
        <v>40</v>
      </c>
      <c r="B47" s="125">
        <v>403</v>
      </c>
      <c r="C47" s="81" t="s">
        <v>17</v>
      </c>
      <c r="D47" s="81" t="s">
        <v>41</v>
      </c>
      <c r="E47" s="65">
        <v>68.75</v>
      </c>
      <c r="F47" s="66">
        <v>150</v>
      </c>
      <c r="G47" s="7">
        <v>2</v>
      </c>
      <c r="H47" s="8">
        <v>0</v>
      </c>
      <c r="I47" s="8">
        <v>0</v>
      </c>
      <c r="J47" s="8"/>
      <c r="K47" s="67">
        <v>99</v>
      </c>
      <c r="L47" s="67">
        <f t="shared" si="26"/>
        <v>79</v>
      </c>
      <c r="M47" s="67">
        <f t="shared" si="27"/>
        <v>119</v>
      </c>
      <c r="N47" s="21">
        <v>98.47</v>
      </c>
      <c r="O47" s="67">
        <v>0</v>
      </c>
      <c r="P47" s="21">
        <v>0</v>
      </c>
      <c r="Q47" s="51">
        <f t="shared" ref="Q47" si="29">H47+I47+P47</f>
        <v>0</v>
      </c>
      <c r="R47" s="8">
        <v>150</v>
      </c>
      <c r="S47" s="7">
        <v>1</v>
      </c>
      <c r="T47" s="69" t="e">
        <v>#NAME?</v>
      </c>
      <c r="U47" s="65"/>
      <c r="V47" s="66">
        <v>150</v>
      </c>
      <c r="W47" s="7"/>
      <c r="X47" s="8"/>
      <c r="Y47" s="8"/>
      <c r="Z47" s="8"/>
      <c r="AA47" s="67">
        <v>0</v>
      </c>
      <c r="AB47" s="67">
        <v>-20</v>
      </c>
      <c r="AC47" s="67">
        <v>20</v>
      </c>
      <c r="AD47" s="21"/>
      <c r="AE47" s="67"/>
      <c r="AF47" s="21">
        <v>0</v>
      </c>
      <c r="AG47" s="8">
        <v>0</v>
      </c>
      <c r="AH47" s="8">
        <v>150</v>
      </c>
      <c r="AI47" s="7"/>
      <c r="AJ47" s="69" t="e">
        <v>#NAME?</v>
      </c>
      <c r="AK47" s="82" t="e">
        <f t="shared" ref="AK47:AK63" si="30">SUM(T47,AJ47)</f>
        <v>#NAME?</v>
      </c>
      <c r="AL47" s="65"/>
      <c r="AM47" s="66">
        <v>150</v>
      </c>
      <c r="AN47" s="7"/>
      <c r="AO47" s="8"/>
      <c r="AP47" s="8"/>
      <c r="AQ47" s="8"/>
      <c r="AR47" s="67">
        <v>0</v>
      </c>
      <c r="AS47" s="67">
        <v>-20</v>
      </c>
      <c r="AT47" s="67">
        <v>20</v>
      </c>
      <c r="AU47" s="21"/>
      <c r="AV47" s="67"/>
      <c r="AW47" s="21">
        <v>0</v>
      </c>
      <c r="AX47" s="8">
        <v>0</v>
      </c>
      <c r="AY47" s="8">
        <v>150</v>
      </c>
      <c r="AZ47" s="7"/>
      <c r="BA47" s="65"/>
      <c r="BB47" s="66">
        <v>150</v>
      </c>
      <c r="BC47" s="7"/>
      <c r="BD47" s="8"/>
      <c r="BE47" s="8"/>
      <c r="BF47" s="8"/>
      <c r="BG47" s="67">
        <v>0</v>
      </c>
      <c r="BH47" s="67">
        <v>-20</v>
      </c>
      <c r="BI47" s="67">
        <v>20</v>
      </c>
      <c r="BJ47" s="21"/>
      <c r="BK47" s="67"/>
      <c r="BL47" s="21">
        <v>0</v>
      </c>
      <c r="BM47" s="8">
        <v>0</v>
      </c>
      <c r="BN47" s="8">
        <v>150</v>
      </c>
      <c r="BO47" s="7"/>
      <c r="BP47" s="69" t="e">
        <v>#NAME?</v>
      </c>
      <c r="BQ47" s="82" t="e">
        <f t="shared" ref="BQ47:BQ63" si="31">SUM(AK47,BP47)</f>
        <v>#NAME?</v>
      </c>
    </row>
    <row r="48" spans="1:69" ht="17" hidden="1" thickBot="1" x14ac:dyDescent="0.25">
      <c r="A48" s="81" t="s">
        <v>72</v>
      </c>
      <c r="B48" s="82">
        <v>542</v>
      </c>
      <c r="C48" s="82" t="s">
        <v>70</v>
      </c>
      <c r="D48" s="150" t="s">
        <v>71</v>
      </c>
      <c r="E48" s="65"/>
      <c r="F48" s="66">
        <v>150</v>
      </c>
      <c r="G48" s="7"/>
      <c r="H48" s="8"/>
      <c r="I48" s="8"/>
      <c r="J48" s="8"/>
      <c r="K48" s="67">
        <v>0</v>
      </c>
      <c r="L48" s="67">
        <v>-20</v>
      </c>
      <c r="M48" s="67">
        <v>20</v>
      </c>
      <c r="N48" s="21"/>
      <c r="O48" s="21"/>
      <c r="P48" s="21">
        <v>0</v>
      </c>
      <c r="Q48" s="8">
        <v>0</v>
      </c>
      <c r="R48" s="8">
        <v>150</v>
      </c>
      <c r="S48" s="7"/>
      <c r="T48" s="69" t="e">
        <v>#NAME?</v>
      </c>
      <c r="U48" s="65"/>
      <c r="V48" s="66">
        <v>150</v>
      </c>
      <c r="W48" s="7"/>
      <c r="X48" s="8"/>
      <c r="Y48" s="8"/>
      <c r="Z48" s="8"/>
      <c r="AA48" s="67">
        <v>0</v>
      </c>
      <c r="AB48" s="67">
        <v>-20</v>
      </c>
      <c r="AC48" s="67">
        <v>20</v>
      </c>
      <c r="AD48" s="21"/>
      <c r="AE48" s="21"/>
      <c r="AF48" s="21">
        <v>0</v>
      </c>
      <c r="AG48" s="8">
        <v>0</v>
      </c>
      <c r="AH48" s="8">
        <v>150</v>
      </c>
      <c r="AI48" s="7"/>
      <c r="AJ48" s="69" t="e">
        <v>#NAME?</v>
      </c>
      <c r="AK48" s="82" t="e">
        <f t="shared" si="30"/>
        <v>#NAME?</v>
      </c>
      <c r="AL48" s="65">
        <v>58.75</v>
      </c>
      <c r="AM48" s="66">
        <v>82.5</v>
      </c>
      <c r="AN48" s="7">
        <v>5</v>
      </c>
      <c r="AO48" s="8">
        <v>8</v>
      </c>
      <c r="AP48" s="8">
        <v>20</v>
      </c>
      <c r="AQ48" s="8">
        <v>961</v>
      </c>
      <c r="AR48" s="67">
        <v>165</v>
      </c>
      <c r="AS48" s="67">
        <v>-20</v>
      </c>
      <c r="AT48" s="67">
        <v>20</v>
      </c>
      <c r="AU48" s="21">
        <v>187</v>
      </c>
      <c r="AV48" s="21">
        <v>2</v>
      </c>
      <c r="AW48" s="21">
        <v>0.8</v>
      </c>
      <c r="AX48" s="8">
        <v>0</v>
      </c>
      <c r="AY48" s="8">
        <v>111.3</v>
      </c>
      <c r="AZ48" s="7">
        <v>4</v>
      </c>
      <c r="BA48" s="65">
        <v>58.75</v>
      </c>
      <c r="BB48" s="66">
        <v>82.5</v>
      </c>
      <c r="BC48" s="7">
        <v>5</v>
      </c>
      <c r="BD48" s="8">
        <v>8</v>
      </c>
      <c r="BE48" s="8">
        <v>20</v>
      </c>
      <c r="BF48" s="8">
        <v>961</v>
      </c>
      <c r="BG48" s="67">
        <v>165</v>
      </c>
      <c r="BH48" s="67">
        <v>-20</v>
      </c>
      <c r="BI48" s="67">
        <v>20</v>
      </c>
      <c r="BJ48" s="21">
        <v>187</v>
      </c>
      <c r="BK48" s="21">
        <v>2</v>
      </c>
      <c r="BL48" s="21">
        <v>0.8</v>
      </c>
      <c r="BM48" s="8">
        <v>0</v>
      </c>
      <c r="BN48" s="8">
        <v>111.3</v>
      </c>
      <c r="BO48" s="7">
        <v>4</v>
      </c>
      <c r="BP48" s="69" t="e">
        <v>#NAME?</v>
      </c>
      <c r="BQ48" s="82" t="e">
        <f t="shared" si="31"/>
        <v>#NAME?</v>
      </c>
    </row>
    <row r="49" spans="1:69" ht="17" hidden="1" thickBot="1" x14ac:dyDescent="0.25">
      <c r="A49" s="81" t="s">
        <v>63</v>
      </c>
      <c r="B49" s="82">
        <v>555</v>
      </c>
      <c r="C49" s="82" t="s">
        <v>64</v>
      </c>
      <c r="D49" s="83" t="s">
        <v>65</v>
      </c>
      <c r="E49" s="65"/>
      <c r="F49" s="66">
        <v>150</v>
      </c>
      <c r="G49" s="7"/>
      <c r="H49" s="8"/>
      <c r="I49" s="8"/>
      <c r="J49" s="8"/>
      <c r="K49" s="67">
        <v>0</v>
      </c>
      <c r="L49" s="67">
        <v>-20</v>
      </c>
      <c r="M49" s="67">
        <v>20</v>
      </c>
      <c r="N49" s="21"/>
      <c r="O49" s="21"/>
      <c r="P49" s="21">
        <v>0</v>
      </c>
      <c r="Q49" s="8">
        <v>0</v>
      </c>
      <c r="R49" s="8">
        <v>150</v>
      </c>
      <c r="S49" s="7"/>
      <c r="T49" s="69" t="e">
        <v>#NAME?</v>
      </c>
      <c r="U49" s="65"/>
      <c r="V49" s="66">
        <v>150</v>
      </c>
      <c r="W49" s="7"/>
      <c r="X49" s="8"/>
      <c r="Y49" s="8"/>
      <c r="Z49" s="8"/>
      <c r="AA49" s="67">
        <v>0</v>
      </c>
      <c r="AB49" s="67">
        <v>-20</v>
      </c>
      <c r="AC49" s="67">
        <v>20</v>
      </c>
      <c r="AD49" s="21"/>
      <c r="AE49" s="21"/>
      <c r="AF49" s="21">
        <v>0</v>
      </c>
      <c r="AG49" s="8">
        <v>0</v>
      </c>
      <c r="AH49" s="8">
        <v>150</v>
      </c>
      <c r="AI49" s="7"/>
      <c r="AJ49" s="69" t="e">
        <v>#NAME?</v>
      </c>
      <c r="AK49" s="82" t="e">
        <f t="shared" si="30"/>
        <v>#NAME?</v>
      </c>
      <c r="AL49" s="65">
        <v>65.25</v>
      </c>
      <c r="AM49" s="66">
        <v>69.5</v>
      </c>
      <c r="AN49" s="7">
        <v>3</v>
      </c>
      <c r="AO49" s="8">
        <v>4</v>
      </c>
      <c r="AP49" s="8"/>
      <c r="AQ49" s="8">
        <v>961</v>
      </c>
      <c r="AR49" s="67">
        <v>165</v>
      </c>
      <c r="AS49" s="67">
        <v>-20</v>
      </c>
      <c r="AT49" s="67">
        <v>20</v>
      </c>
      <c r="AU49" s="21">
        <v>143</v>
      </c>
      <c r="AV49" s="21">
        <v>2</v>
      </c>
      <c r="AW49" s="21">
        <v>2</v>
      </c>
      <c r="AX49" s="8">
        <v>0</v>
      </c>
      <c r="AY49" s="8">
        <v>75.5</v>
      </c>
      <c r="AZ49" s="7">
        <v>2</v>
      </c>
      <c r="BA49" s="65">
        <v>65.25</v>
      </c>
      <c r="BB49" s="66">
        <v>69.5</v>
      </c>
      <c r="BC49" s="7">
        <v>3</v>
      </c>
      <c r="BD49" s="8">
        <v>4</v>
      </c>
      <c r="BE49" s="8"/>
      <c r="BF49" s="8">
        <v>961</v>
      </c>
      <c r="BG49" s="67">
        <v>165</v>
      </c>
      <c r="BH49" s="67">
        <v>-20</v>
      </c>
      <c r="BI49" s="67">
        <v>20</v>
      </c>
      <c r="BJ49" s="21">
        <v>143</v>
      </c>
      <c r="BK49" s="21">
        <v>2</v>
      </c>
      <c r="BL49" s="21">
        <v>2</v>
      </c>
      <c r="BM49" s="8">
        <v>0</v>
      </c>
      <c r="BN49" s="8">
        <v>75.5</v>
      </c>
      <c r="BO49" s="7">
        <v>2</v>
      </c>
      <c r="BP49" s="69" t="e">
        <v>#NAME?</v>
      </c>
      <c r="BQ49" s="82" t="e">
        <f t="shared" si="31"/>
        <v>#NAME?</v>
      </c>
    </row>
    <row r="50" spans="1:69" ht="17" hidden="1" thickBot="1" x14ac:dyDescent="0.25">
      <c r="A50" s="81" t="s">
        <v>66</v>
      </c>
      <c r="B50" s="82">
        <v>554</v>
      </c>
      <c r="C50" s="82" t="s">
        <v>73</v>
      </c>
      <c r="D50" s="83" t="s">
        <v>74</v>
      </c>
      <c r="E50" s="65"/>
      <c r="F50" s="66">
        <v>150</v>
      </c>
      <c r="G50" s="7"/>
      <c r="H50" s="8"/>
      <c r="I50" s="8"/>
      <c r="J50" s="8"/>
      <c r="K50" s="67">
        <v>0</v>
      </c>
      <c r="L50" s="67">
        <v>-20</v>
      </c>
      <c r="M50" s="67">
        <v>20</v>
      </c>
      <c r="N50" s="21"/>
      <c r="O50" s="67"/>
      <c r="P50" s="21">
        <v>0</v>
      </c>
      <c r="Q50" s="8">
        <v>0</v>
      </c>
      <c r="R50" s="8">
        <v>150</v>
      </c>
      <c r="S50" s="7"/>
      <c r="T50" s="69" t="e">
        <v>#NAME?</v>
      </c>
      <c r="U50" s="65"/>
      <c r="V50" s="66">
        <v>150</v>
      </c>
      <c r="W50" s="7"/>
      <c r="X50" s="8"/>
      <c r="Y50" s="8"/>
      <c r="Z50" s="8"/>
      <c r="AA50" s="67">
        <v>0</v>
      </c>
      <c r="AB50" s="67">
        <v>-20</v>
      </c>
      <c r="AC50" s="67">
        <v>20</v>
      </c>
      <c r="AD50" s="21"/>
      <c r="AE50" s="67"/>
      <c r="AF50" s="21">
        <v>0</v>
      </c>
      <c r="AG50" s="8">
        <v>0</v>
      </c>
      <c r="AH50" s="8">
        <v>150</v>
      </c>
      <c r="AI50" s="7"/>
      <c r="AJ50" s="69" t="e">
        <v>#NAME?</v>
      </c>
      <c r="AK50" s="82" t="e">
        <f t="shared" si="30"/>
        <v>#NAME?</v>
      </c>
      <c r="AL50" s="65">
        <v>64.25</v>
      </c>
      <c r="AM50" s="66">
        <v>71.5</v>
      </c>
      <c r="AN50" s="7">
        <v>4</v>
      </c>
      <c r="AO50" s="8">
        <v>4</v>
      </c>
      <c r="AP50" s="8"/>
      <c r="AQ50" s="8">
        <v>961</v>
      </c>
      <c r="AR50" s="67">
        <v>165</v>
      </c>
      <c r="AS50" s="67">
        <v>-20</v>
      </c>
      <c r="AT50" s="67">
        <v>20</v>
      </c>
      <c r="AU50" s="21">
        <v>166</v>
      </c>
      <c r="AV50" s="67"/>
      <c r="AW50" s="21">
        <v>0</v>
      </c>
      <c r="AX50" s="8">
        <v>0</v>
      </c>
      <c r="AY50" s="8">
        <v>75.5</v>
      </c>
      <c r="AZ50" s="7">
        <v>2</v>
      </c>
      <c r="BA50" s="65">
        <v>64.25</v>
      </c>
      <c r="BB50" s="66">
        <v>71.5</v>
      </c>
      <c r="BC50" s="7">
        <v>4</v>
      </c>
      <c r="BD50" s="8">
        <v>4</v>
      </c>
      <c r="BE50" s="8"/>
      <c r="BF50" s="8">
        <v>961</v>
      </c>
      <c r="BG50" s="67">
        <v>165</v>
      </c>
      <c r="BH50" s="67">
        <v>-20</v>
      </c>
      <c r="BI50" s="67">
        <v>20</v>
      </c>
      <c r="BJ50" s="21">
        <v>166</v>
      </c>
      <c r="BK50" s="67"/>
      <c r="BL50" s="21">
        <v>0</v>
      </c>
      <c r="BM50" s="8">
        <v>0</v>
      </c>
      <c r="BN50" s="8">
        <v>75.5</v>
      </c>
      <c r="BO50" s="7">
        <v>2</v>
      </c>
      <c r="BP50" s="69" t="e">
        <v>#NAME?</v>
      </c>
      <c r="BQ50" s="82" t="e">
        <f t="shared" si="31"/>
        <v>#NAME?</v>
      </c>
    </row>
    <row r="51" spans="1:69" ht="17" hidden="1" thickBot="1" x14ac:dyDescent="0.25">
      <c r="A51" s="81" t="s">
        <v>66</v>
      </c>
      <c r="B51" s="82">
        <v>556</v>
      </c>
      <c r="C51" s="82" t="s">
        <v>73</v>
      </c>
      <c r="D51" s="83" t="s">
        <v>68</v>
      </c>
      <c r="E51" s="65"/>
      <c r="F51" s="66">
        <v>150</v>
      </c>
      <c r="G51" s="7"/>
      <c r="H51" s="8"/>
      <c r="I51" s="8"/>
      <c r="J51" s="8"/>
      <c r="K51" s="67">
        <v>0</v>
      </c>
      <c r="L51" s="67">
        <v>-20</v>
      </c>
      <c r="M51" s="67">
        <v>20</v>
      </c>
      <c r="N51" s="21"/>
      <c r="O51" s="21"/>
      <c r="P51" s="21">
        <v>0</v>
      </c>
      <c r="Q51" s="8">
        <v>0</v>
      </c>
      <c r="R51" s="8">
        <v>150</v>
      </c>
      <c r="S51" s="7"/>
      <c r="T51" s="69" t="e">
        <v>#NAME?</v>
      </c>
      <c r="U51" s="65"/>
      <c r="V51" s="66">
        <v>150</v>
      </c>
      <c r="W51" s="7"/>
      <c r="X51" s="8"/>
      <c r="Y51" s="8"/>
      <c r="Z51" s="8"/>
      <c r="AA51" s="67">
        <v>0</v>
      </c>
      <c r="AB51" s="67">
        <v>-20</v>
      </c>
      <c r="AC51" s="67">
        <v>20</v>
      </c>
      <c r="AD51" s="21"/>
      <c r="AE51" s="21"/>
      <c r="AF51" s="21">
        <v>0</v>
      </c>
      <c r="AG51" s="8">
        <v>0</v>
      </c>
      <c r="AH51" s="8">
        <v>150</v>
      </c>
      <c r="AI51" s="7"/>
      <c r="AJ51" s="69" t="e">
        <v>#NAME?</v>
      </c>
      <c r="AK51" s="82" t="e">
        <f t="shared" si="30"/>
        <v>#NAME?</v>
      </c>
      <c r="AL51" s="65">
        <v>74</v>
      </c>
      <c r="AM51" s="66">
        <v>52</v>
      </c>
      <c r="AN51" s="7">
        <v>1</v>
      </c>
      <c r="AO51" s="8">
        <v>8</v>
      </c>
      <c r="AP51" s="8">
        <v>20</v>
      </c>
      <c r="AQ51" s="8">
        <v>961</v>
      </c>
      <c r="AR51" s="67">
        <v>165</v>
      </c>
      <c r="AS51" s="67">
        <v>-20</v>
      </c>
      <c r="AT51" s="67">
        <v>20</v>
      </c>
      <c r="AU51" s="21">
        <v>181</v>
      </c>
      <c r="AV51" s="21"/>
      <c r="AW51" s="21">
        <v>0</v>
      </c>
      <c r="AX51" s="8">
        <v>0</v>
      </c>
      <c r="AY51" s="8">
        <v>80</v>
      </c>
      <c r="AZ51" s="7">
        <v>3</v>
      </c>
      <c r="BA51" s="65">
        <v>74</v>
      </c>
      <c r="BB51" s="66">
        <v>52</v>
      </c>
      <c r="BC51" s="7">
        <v>1</v>
      </c>
      <c r="BD51" s="8">
        <v>8</v>
      </c>
      <c r="BE51" s="8">
        <v>20</v>
      </c>
      <c r="BF51" s="8">
        <v>961</v>
      </c>
      <c r="BG51" s="67">
        <v>165</v>
      </c>
      <c r="BH51" s="67">
        <v>-20</v>
      </c>
      <c r="BI51" s="67">
        <v>20</v>
      </c>
      <c r="BJ51" s="21">
        <v>181</v>
      </c>
      <c r="BK51" s="21"/>
      <c r="BL51" s="21">
        <v>0</v>
      </c>
      <c r="BM51" s="8">
        <v>0</v>
      </c>
      <c r="BN51" s="8">
        <v>80</v>
      </c>
      <c r="BO51" s="7">
        <v>3</v>
      </c>
      <c r="BP51" s="69" t="e">
        <v>#NAME?</v>
      </c>
      <c r="BQ51" s="82" t="e">
        <f t="shared" si="31"/>
        <v>#NAME?</v>
      </c>
    </row>
    <row r="52" spans="1:69" ht="17" hidden="1" thickBot="1" x14ac:dyDescent="0.25">
      <c r="A52" s="81" t="s">
        <v>63</v>
      </c>
      <c r="B52" s="82">
        <v>547</v>
      </c>
      <c r="C52" s="82" t="s">
        <v>64</v>
      </c>
      <c r="D52" s="83" t="s">
        <v>75</v>
      </c>
      <c r="E52" s="65"/>
      <c r="F52" s="70">
        <v>150</v>
      </c>
      <c r="G52" s="7"/>
      <c r="H52" s="8"/>
      <c r="I52" s="8"/>
      <c r="J52" s="8"/>
      <c r="K52" s="67">
        <v>0</v>
      </c>
      <c r="L52" s="67">
        <v>-20</v>
      </c>
      <c r="M52" s="67">
        <v>20</v>
      </c>
      <c r="N52" s="21"/>
      <c r="O52" s="21"/>
      <c r="P52" s="21">
        <v>0</v>
      </c>
      <c r="Q52" s="8">
        <v>0</v>
      </c>
      <c r="R52" s="8">
        <v>150</v>
      </c>
      <c r="S52" s="7"/>
      <c r="T52" s="69" t="e">
        <v>#NAME?</v>
      </c>
      <c r="U52" s="65"/>
      <c r="V52" s="70">
        <v>150</v>
      </c>
      <c r="W52" s="7"/>
      <c r="X52" s="8"/>
      <c r="Y52" s="8"/>
      <c r="Z52" s="8"/>
      <c r="AA52" s="67">
        <v>0</v>
      </c>
      <c r="AB52" s="67">
        <v>-20</v>
      </c>
      <c r="AC52" s="67">
        <v>20</v>
      </c>
      <c r="AD52" s="21"/>
      <c r="AE52" s="21"/>
      <c r="AF52" s="21">
        <v>0</v>
      </c>
      <c r="AG52" s="8">
        <v>0</v>
      </c>
      <c r="AH52" s="8">
        <v>150</v>
      </c>
      <c r="AI52" s="7"/>
      <c r="AJ52" s="69" t="e">
        <v>#NAME?</v>
      </c>
      <c r="AK52" s="82" t="e">
        <f t="shared" si="30"/>
        <v>#NAME?</v>
      </c>
      <c r="AL52" s="65">
        <v>72.25</v>
      </c>
      <c r="AM52" s="70">
        <v>55.5</v>
      </c>
      <c r="AN52" s="7">
        <v>2</v>
      </c>
      <c r="AO52" s="8">
        <v>8</v>
      </c>
      <c r="AP52" s="8"/>
      <c r="AQ52" s="8">
        <v>961</v>
      </c>
      <c r="AR52" s="67">
        <v>165</v>
      </c>
      <c r="AS52" s="67">
        <v>-20</v>
      </c>
      <c r="AT52" s="67">
        <v>20</v>
      </c>
      <c r="AU52" s="21">
        <v>157</v>
      </c>
      <c r="AV52" s="21"/>
      <c r="AW52" s="21">
        <v>0</v>
      </c>
      <c r="AX52" s="8">
        <v>0</v>
      </c>
      <c r="AY52" s="8">
        <v>63.5</v>
      </c>
      <c r="AZ52" s="7">
        <v>1</v>
      </c>
      <c r="BA52" s="65">
        <v>72.25</v>
      </c>
      <c r="BB52" s="70">
        <v>55.5</v>
      </c>
      <c r="BC52" s="7">
        <v>2</v>
      </c>
      <c r="BD52" s="8">
        <v>8</v>
      </c>
      <c r="BE52" s="8"/>
      <c r="BF52" s="8">
        <v>961</v>
      </c>
      <c r="BG52" s="67">
        <v>165</v>
      </c>
      <c r="BH52" s="67">
        <v>-20</v>
      </c>
      <c r="BI52" s="67">
        <v>20</v>
      </c>
      <c r="BJ52" s="21">
        <v>157</v>
      </c>
      <c r="BK52" s="21"/>
      <c r="BL52" s="21">
        <v>0</v>
      </c>
      <c r="BM52" s="8">
        <v>0</v>
      </c>
      <c r="BN52" s="8">
        <v>63.5</v>
      </c>
      <c r="BO52" s="7">
        <v>1</v>
      </c>
      <c r="BP52" s="69" t="e">
        <v>#NAME?</v>
      </c>
      <c r="BQ52" s="82" t="e">
        <f t="shared" si="31"/>
        <v>#NAME?</v>
      </c>
    </row>
    <row r="53" spans="1:69" ht="17" thickBot="1" x14ac:dyDescent="0.25">
      <c r="A53" s="81" t="s">
        <v>104</v>
      </c>
      <c r="B53" s="82">
        <v>619</v>
      </c>
      <c r="C53" s="82"/>
      <c r="D53" s="83" t="s">
        <v>106</v>
      </c>
      <c r="E53" s="65"/>
      <c r="F53" s="70">
        <v>150</v>
      </c>
      <c r="G53" s="7"/>
      <c r="H53" s="8"/>
      <c r="I53" s="8"/>
      <c r="J53" s="8"/>
      <c r="K53" s="67">
        <v>0</v>
      </c>
      <c r="L53" s="67">
        <v>-20</v>
      </c>
      <c r="M53" s="67">
        <v>20</v>
      </c>
      <c r="N53" s="8"/>
      <c r="O53" s="8"/>
      <c r="P53" s="21">
        <v>0</v>
      </c>
      <c r="Q53" s="8">
        <v>0</v>
      </c>
      <c r="R53" s="8">
        <v>150</v>
      </c>
      <c r="S53" s="7"/>
      <c r="T53" s="69" t="e">
        <v>#NAME?</v>
      </c>
      <c r="U53" s="65">
        <v>58.75</v>
      </c>
      <c r="V53" s="47">
        <f t="shared" ref="V53:V54" si="32">(100-U53)*1.5</f>
        <v>61.875</v>
      </c>
      <c r="W53" s="7"/>
      <c r="X53" s="8"/>
      <c r="Y53" s="8"/>
      <c r="Z53" s="8"/>
      <c r="AA53" s="67">
        <v>0</v>
      </c>
      <c r="AB53" s="67">
        <v>-20</v>
      </c>
      <c r="AC53" s="67">
        <v>20</v>
      </c>
      <c r="AD53" s="8"/>
      <c r="AE53" s="8"/>
      <c r="AF53" s="21">
        <v>0</v>
      </c>
      <c r="AG53" s="8">
        <v>0</v>
      </c>
      <c r="AH53" s="8">
        <v>150</v>
      </c>
      <c r="AI53" s="7" t="s">
        <v>62</v>
      </c>
      <c r="AJ53" s="69" t="e">
        <v>#NAME?</v>
      </c>
      <c r="AK53" s="82" t="e">
        <f t="shared" si="30"/>
        <v>#NAME?</v>
      </c>
      <c r="AL53" s="65"/>
      <c r="AM53" s="70">
        <v>150</v>
      </c>
      <c r="AN53" s="7"/>
      <c r="AO53" s="8"/>
      <c r="AP53" s="8"/>
      <c r="AQ53" s="8"/>
      <c r="AR53" s="67">
        <v>0</v>
      </c>
      <c r="AS53" s="67">
        <v>-20</v>
      </c>
      <c r="AT53" s="67">
        <v>20</v>
      </c>
      <c r="AU53" s="8"/>
      <c r="AV53" s="8"/>
      <c r="AW53" s="21">
        <v>0</v>
      </c>
      <c r="AX53" s="8">
        <v>0</v>
      </c>
      <c r="AY53" s="8">
        <v>150</v>
      </c>
      <c r="AZ53" s="7"/>
      <c r="BA53" s="65"/>
      <c r="BB53" s="70">
        <v>150</v>
      </c>
      <c r="BC53" s="7"/>
      <c r="BD53" s="8"/>
      <c r="BE53" s="8"/>
      <c r="BF53" s="8"/>
      <c r="BG53" s="67">
        <v>0</v>
      </c>
      <c r="BH53" s="67">
        <v>-20</v>
      </c>
      <c r="BI53" s="67">
        <v>20</v>
      </c>
      <c r="BJ53" s="8"/>
      <c r="BK53" s="8"/>
      <c r="BL53" s="21">
        <v>0</v>
      </c>
      <c r="BM53" s="8">
        <v>0</v>
      </c>
      <c r="BN53" s="8">
        <v>150</v>
      </c>
      <c r="BO53" s="7"/>
      <c r="BP53" s="69" t="e">
        <v>#NAME?</v>
      </c>
      <c r="BQ53" s="82" t="e">
        <f t="shared" si="31"/>
        <v>#NAME?</v>
      </c>
    </row>
    <row r="54" spans="1:69" ht="17" thickBot="1" x14ac:dyDescent="0.25">
      <c r="A54" s="166" t="s">
        <v>104</v>
      </c>
      <c r="B54" s="82">
        <v>618</v>
      </c>
      <c r="C54" s="82"/>
      <c r="D54" s="83" t="s">
        <v>105</v>
      </c>
      <c r="E54" s="65"/>
      <c r="F54" s="70">
        <v>150</v>
      </c>
      <c r="G54" s="7"/>
      <c r="H54" s="8"/>
      <c r="I54" s="8"/>
      <c r="J54" s="8"/>
      <c r="K54" s="67">
        <v>0</v>
      </c>
      <c r="L54" s="67">
        <v>-20</v>
      </c>
      <c r="M54" s="67">
        <v>20</v>
      </c>
      <c r="N54" s="8"/>
      <c r="O54" s="8"/>
      <c r="P54" s="21">
        <v>0</v>
      </c>
      <c r="Q54" s="8">
        <v>0</v>
      </c>
      <c r="R54" s="8">
        <v>150</v>
      </c>
      <c r="S54" s="7"/>
      <c r="T54" s="69" t="e">
        <v>#NAME?</v>
      </c>
      <c r="U54" s="65">
        <v>64</v>
      </c>
      <c r="V54" s="47">
        <f t="shared" si="32"/>
        <v>54</v>
      </c>
      <c r="W54" s="7"/>
      <c r="X54" s="8"/>
      <c r="Y54" s="8">
        <v>20</v>
      </c>
      <c r="Z54" s="8"/>
      <c r="AA54" s="67">
        <v>166</v>
      </c>
      <c r="AB54" s="67">
        <v>-20</v>
      </c>
      <c r="AC54" s="67">
        <v>20</v>
      </c>
      <c r="AD54" s="8">
        <v>152.16</v>
      </c>
      <c r="AE54" s="8">
        <v>0</v>
      </c>
      <c r="AF54" s="21">
        <v>0</v>
      </c>
      <c r="AG54" s="8">
        <v>20</v>
      </c>
      <c r="AH54" s="8">
        <f>U54+AG54</f>
        <v>84</v>
      </c>
      <c r="AI54" s="7">
        <v>2</v>
      </c>
      <c r="AJ54" s="69" t="e">
        <v>#NAME?</v>
      </c>
      <c r="AK54" s="82" t="e">
        <f t="shared" si="30"/>
        <v>#NAME?</v>
      </c>
      <c r="AL54" s="65"/>
      <c r="AM54" s="70">
        <v>150</v>
      </c>
      <c r="AN54" s="7"/>
      <c r="AO54" s="8"/>
      <c r="AP54" s="8"/>
      <c r="AQ54" s="8"/>
      <c r="AR54" s="67">
        <v>0</v>
      </c>
      <c r="AS54" s="67">
        <v>-20</v>
      </c>
      <c r="AT54" s="67">
        <v>20</v>
      </c>
      <c r="AU54" s="8"/>
      <c r="AV54" s="8"/>
      <c r="AW54" s="21">
        <v>0</v>
      </c>
      <c r="AX54" s="8">
        <v>0</v>
      </c>
      <c r="AY54" s="8">
        <v>150</v>
      </c>
      <c r="AZ54" s="7"/>
      <c r="BA54" s="65"/>
      <c r="BB54" s="70">
        <v>150</v>
      </c>
      <c r="BC54" s="7"/>
      <c r="BD54" s="8"/>
      <c r="BE54" s="8"/>
      <c r="BF54" s="8"/>
      <c r="BG54" s="67">
        <v>0</v>
      </c>
      <c r="BH54" s="67">
        <v>-20</v>
      </c>
      <c r="BI54" s="67">
        <v>20</v>
      </c>
      <c r="BJ54" s="8"/>
      <c r="BK54" s="8"/>
      <c r="BL54" s="21">
        <v>0</v>
      </c>
      <c r="BM54" s="8">
        <v>0</v>
      </c>
      <c r="BN54" s="8">
        <v>150</v>
      </c>
      <c r="BO54" s="7"/>
      <c r="BP54" s="69" t="e">
        <v>#NAME?</v>
      </c>
      <c r="BQ54" s="82" t="e">
        <f t="shared" si="31"/>
        <v>#NAME?</v>
      </c>
    </row>
    <row r="55" spans="1:69" ht="17" thickBot="1" x14ac:dyDescent="0.25">
      <c r="A55" s="81"/>
      <c r="B55" s="82"/>
      <c r="C55" s="82"/>
      <c r="D55" s="83"/>
      <c r="E55" s="65"/>
      <c r="F55" s="70">
        <v>150</v>
      </c>
      <c r="G55" s="7"/>
      <c r="H55" s="8"/>
      <c r="I55" s="8"/>
      <c r="J55" s="8"/>
      <c r="K55" s="67">
        <v>0</v>
      </c>
      <c r="L55" s="67">
        <v>-20</v>
      </c>
      <c r="M55" s="67">
        <v>20</v>
      </c>
      <c r="N55" s="8"/>
      <c r="O55" s="8"/>
      <c r="P55" s="21">
        <v>0</v>
      </c>
      <c r="Q55" s="8">
        <v>0</v>
      </c>
      <c r="R55" s="8">
        <v>150</v>
      </c>
      <c r="S55" s="7"/>
      <c r="T55" s="69" t="e">
        <v>#NAME?</v>
      </c>
      <c r="U55" s="65"/>
      <c r="V55" s="70">
        <v>150</v>
      </c>
      <c r="W55" s="7"/>
      <c r="X55" s="8"/>
      <c r="Y55" s="8"/>
      <c r="Z55" s="8"/>
      <c r="AA55" s="67">
        <v>0</v>
      </c>
      <c r="AB55" s="67">
        <v>-20</v>
      </c>
      <c r="AC55" s="67">
        <v>20</v>
      </c>
      <c r="AD55" s="8"/>
      <c r="AE55" s="8"/>
      <c r="AF55" s="21">
        <v>0</v>
      </c>
      <c r="AG55" s="8">
        <v>0</v>
      </c>
      <c r="AH55" s="8">
        <v>150</v>
      </c>
      <c r="AI55" s="7"/>
      <c r="AJ55" s="69" t="e">
        <v>#NAME?</v>
      </c>
      <c r="AK55" s="82" t="e">
        <f t="shared" si="30"/>
        <v>#NAME?</v>
      </c>
      <c r="AL55" s="65"/>
      <c r="AM55" s="70">
        <v>150</v>
      </c>
      <c r="AN55" s="7"/>
      <c r="AO55" s="8"/>
      <c r="AP55" s="8"/>
      <c r="AQ55" s="8"/>
      <c r="AR55" s="67">
        <v>0</v>
      </c>
      <c r="AS55" s="67">
        <v>-20</v>
      </c>
      <c r="AT55" s="67">
        <v>20</v>
      </c>
      <c r="AU55" s="8"/>
      <c r="AV55" s="8"/>
      <c r="AW55" s="21">
        <v>0</v>
      </c>
      <c r="AX55" s="8">
        <v>0</v>
      </c>
      <c r="AY55" s="8">
        <v>150</v>
      </c>
      <c r="AZ55" s="7"/>
      <c r="BA55" s="65"/>
      <c r="BB55" s="70">
        <v>150</v>
      </c>
      <c r="BC55" s="7"/>
      <c r="BD55" s="8"/>
      <c r="BE55" s="8"/>
      <c r="BF55" s="8"/>
      <c r="BG55" s="67">
        <v>0</v>
      </c>
      <c r="BH55" s="67">
        <v>-20</v>
      </c>
      <c r="BI55" s="67">
        <v>20</v>
      </c>
      <c r="BJ55" s="8"/>
      <c r="BK55" s="8"/>
      <c r="BL55" s="21">
        <v>0</v>
      </c>
      <c r="BM55" s="8">
        <v>0</v>
      </c>
      <c r="BN55" s="8">
        <v>150</v>
      </c>
      <c r="BO55" s="7"/>
      <c r="BP55" s="69" t="e">
        <v>#NAME?</v>
      </c>
      <c r="BQ55" s="82" t="e">
        <f t="shared" si="31"/>
        <v>#NAME?</v>
      </c>
    </row>
    <row r="56" spans="1:69" ht="17" thickBot="1" x14ac:dyDescent="0.25">
      <c r="A56" s="81"/>
      <c r="B56" s="82"/>
      <c r="C56" s="82"/>
      <c r="D56" s="83"/>
      <c r="E56" s="65"/>
      <c r="F56" s="70">
        <v>150</v>
      </c>
      <c r="G56" s="7"/>
      <c r="H56" s="8"/>
      <c r="I56" s="8"/>
      <c r="J56" s="8"/>
      <c r="K56" s="67">
        <v>0</v>
      </c>
      <c r="L56" s="67">
        <v>-20</v>
      </c>
      <c r="M56" s="67">
        <v>20</v>
      </c>
      <c r="N56" s="8"/>
      <c r="O56" s="8"/>
      <c r="P56" s="21">
        <v>0</v>
      </c>
      <c r="Q56" s="8">
        <v>0</v>
      </c>
      <c r="R56" s="8">
        <v>150</v>
      </c>
      <c r="S56" s="7"/>
      <c r="T56" s="69" t="e">
        <v>#NAME?</v>
      </c>
      <c r="U56" s="65"/>
      <c r="V56" s="70">
        <v>150</v>
      </c>
      <c r="W56" s="7"/>
      <c r="X56" s="8"/>
      <c r="Y56" s="8"/>
      <c r="Z56" s="8"/>
      <c r="AA56" s="67">
        <v>0</v>
      </c>
      <c r="AB56" s="67">
        <v>-20</v>
      </c>
      <c r="AC56" s="67">
        <v>20</v>
      </c>
      <c r="AD56" s="8"/>
      <c r="AE56" s="8"/>
      <c r="AF56" s="21">
        <v>0</v>
      </c>
      <c r="AG56" s="8">
        <v>0</v>
      </c>
      <c r="AH56" s="8">
        <v>150</v>
      </c>
      <c r="AI56" s="7"/>
      <c r="AJ56" s="69" t="e">
        <v>#NAME?</v>
      </c>
      <c r="AK56" s="82" t="e">
        <f t="shared" si="30"/>
        <v>#NAME?</v>
      </c>
      <c r="AL56" s="65"/>
      <c r="AM56" s="70">
        <v>150</v>
      </c>
      <c r="AN56" s="7"/>
      <c r="AO56" s="8"/>
      <c r="AP56" s="8"/>
      <c r="AQ56" s="8"/>
      <c r="AR56" s="67">
        <v>0</v>
      </c>
      <c r="AS56" s="67">
        <v>-20</v>
      </c>
      <c r="AT56" s="67">
        <v>20</v>
      </c>
      <c r="AU56" s="8"/>
      <c r="AV56" s="8"/>
      <c r="AW56" s="21">
        <v>0</v>
      </c>
      <c r="AX56" s="8">
        <v>0</v>
      </c>
      <c r="AY56" s="8">
        <v>150</v>
      </c>
      <c r="AZ56" s="7"/>
      <c r="BA56" s="65"/>
      <c r="BB56" s="70">
        <v>150</v>
      </c>
      <c r="BC56" s="7"/>
      <c r="BD56" s="8"/>
      <c r="BE56" s="8"/>
      <c r="BF56" s="8"/>
      <c r="BG56" s="67">
        <v>0</v>
      </c>
      <c r="BH56" s="67">
        <v>-20</v>
      </c>
      <c r="BI56" s="67">
        <v>20</v>
      </c>
      <c r="BJ56" s="8"/>
      <c r="BK56" s="8"/>
      <c r="BL56" s="21">
        <v>0</v>
      </c>
      <c r="BM56" s="8">
        <v>0</v>
      </c>
      <c r="BN56" s="8">
        <v>150</v>
      </c>
      <c r="BO56" s="7"/>
      <c r="BP56" s="69" t="e">
        <v>#NAME?</v>
      </c>
      <c r="BQ56" s="82" t="e">
        <f t="shared" si="31"/>
        <v>#NAME?</v>
      </c>
    </row>
    <row r="57" spans="1:69" ht="17" thickBot="1" x14ac:dyDescent="0.25">
      <c r="A57" s="81"/>
      <c r="B57" s="82"/>
      <c r="C57" s="82"/>
      <c r="D57" s="83"/>
      <c r="E57" s="65"/>
      <c r="F57" s="70">
        <v>150</v>
      </c>
      <c r="G57" s="7"/>
      <c r="H57" s="8"/>
      <c r="I57" s="8"/>
      <c r="J57" s="8"/>
      <c r="K57" s="67">
        <v>0</v>
      </c>
      <c r="L57" s="67">
        <v>-20</v>
      </c>
      <c r="M57" s="67">
        <v>20</v>
      </c>
      <c r="N57" s="8"/>
      <c r="O57" s="8"/>
      <c r="P57" s="21">
        <v>0</v>
      </c>
      <c r="Q57" s="8">
        <v>0</v>
      </c>
      <c r="R57" s="8">
        <v>150</v>
      </c>
      <c r="S57" s="7"/>
      <c r="T57" s="69" t="e">
        <v>#NAME?</v>
      </c>
      <c r="U57" s="65"/>
      <c r="V57" s="70">
        <v>150</v>
      </c>
      <c r="W57" s="7"/>
      <c r="X57" s="8"/>
      <c r="Y57" s="8"/>
      <c r="Z57" s="8"/>
      <c r="AA57" s="67">
        <v>0</v>
      </c>
      <c r="AB57" s="67">
        <v>-20</v>
      </c>
      <c r="AC57" s="67">
        <v>20</v>
      </c>
      <c r="AD57" s="8"/>
      <c r="AE57" s="8"/>
      <c r="AF57" s="21">
        <v>0</v>
      </c>
      <c r="AG57" s="8">
        <v>0</v>
      </c>
      <c r="AH57" s="8">
        <v>150</v>
      </c>
      <c r="AI57" s="7"/>
      <c r="AJ57" s="69" t="e">
        <v>#NAME?</v>
      </c>
      <c r="AK57" s="82" t="e">
        <f t="shared" si="30"/>
        <v>#NAME?</v>
      </c>
      <c r="AL57" s="65"/>
      <c r="AM57" s="70">
        <v>150</v>
      </c>
      <c r="AN57" s="7"/>
      <c r="AO57" s="8"/>
      <c r="AP57" s="8"/>
      <c r="AQ57" s="8"/>
      <c r="AR57" s="67">
        <v>0</v>
      </c>
      <c r="AS57" s="67">
        <v>-20</v>
      </c>
      <c r="AT57" s="67">
        <v>20</v>
      </c>
      <c r="AU57" s="8"/>
      <c r="AV57" s="8"/>
      <c r="AW57" s="21">
        <v>0</v>
      </c>
      <c r="AX57" s="8">
        <v>0</v>
      </c>
      <c r="AY57" s="8">
        <v>150</v>
      </c>
      <c r="AZ57" s="7"/>
      <c r="BA57" s="65"/>
      <c r="BB57" s="70">
        <v>150</v>
      </c>
      <c r="BC57" s="7"/>
      <c r="BD57" s="8"/>
      <c r="BE57" s="8"/>
      <c r="BF57" s="8"/>
      <c r="BG57" s="67">
        <v>0</v>
      </c>
      <c r="BH57" s="67">
        <v>-20</v>
      </c>
      <c r="BI57" s="67">
        <v>20</v>
      </c>
      <c r="BJ57" s="8"/>
      <c r="BK57" s="8"/>
      <c r="BL57" s="21">
        <v>0</v>
      </c>
      <c r="BM57" s="8">
        <v>0</v>
      </c>
      <c r="BN57" s="8">
        <v>150</v>
      </c>
      <c r="BO57" s="7"/>
      <c r="BP57" s="69" t="e">
        <v>#NAME?</v>
      </c>
      <c r="BQ57" s="82" t="e">
        <f t="shared" si="31"/>
        <v>#NAME?</v>
      </c>
    </row>
    <row r="58" spans="1:69" ht="17" thickBot="1" x14ac:dyDescent="0.25">
      <c r="A58" s="81"/>
      <c r="B58" s="82"/>
      <c r="C58" s="82"/>
      <c r="D58" s="83"/>
      <c r="E58" s="65"/>
      <c r="F58" s="70">
        <v>150</v>
      </c>
      <c r="G58" s="7"/>
      <c r="H58" s="8"/>
      <c r="I58" s="8"/>
      <c r="J58" s="8"/>
      <c r="K58" s="67">
        <v>0</v>
      </c>
      <c r="L58" s="67">
        <v>-20</v>
      </c>
      <c r="M58" s="67">
        <v>20</v>
      </c>
      <c r="N58" s="8"/>
      <c r="O58" s="8"/>
      <c r="P58" s="21">
        <v>0</v>
      </c>
      <c r="Q58" s="8">
        <v>0</v>
      </c>
      <c r="R58" s="8">
        <v>150</v>
      </c>
      <c r="S58" s="7"/>
      <c r="T58" s="71" t="e">
        <v>#NAME?</v>
      </c>
      <c r="U58" s="65"/>
      <c r="V58" s="70">
        <v>150</v>
      </c>
      <c r="W58" s="7"/>
      <c r="X58" s="8"/>
      <c r="Y58" s="8"/>
      <c r="Z58" s="8"/>
      <c r="AA58" s="67">
        <v>0</v>
      </c>
      <c r="AB58" s="67">
        <v>-20</v>
      </c>
      <c r="AC58" s="67">
        <v>20</v>
      </c>
      <c r="AD58" s="8"/>
      <c r="AE58" s="8"/>
      <c r="AF58" s="21">
        <v>0</v>
      </c>
      <c r="AG58" s="8">
        <v>0</v>
      </c>
      <c r="AH58" s="8">
        <v>150</v>
      </c>
      <c r="AI58" s="7"/>
      <c r="AJ58" s="71" t="e">
        <v>#NAME?</v>
      </c>
      <c r="AK58" s="82" t="e">
        <f t="shared" si="30"/>
        <v>#NAME?</v>
      </c>
      <c r="AL58" s="65"/>
      <c r="AM58" s="70">
        <v>150</v>
      </c>
      <c r="AN58" s="7"/>
      <c r="AO58" s="8"/>
      <c r="AP58" s="8"/>
      <c r="AQ58" s="8"/>
      <c r="AR58" s="67">
        <v>0</v>
      </c>
      <c r="AS58" s="67">
        <v>-20</v>
      </c>
      <c r="AT58" s="67">
        <v>20</v>
      </c>
      <c r="AU58" s="8"/>
      <c r="AV58" s="8"/>
      <c r="AW58" s="21">
        <v>0</v>
      </c>
      <c r="AX58" s="8">
        <v>0</v>
      </c>
      <c r="AY58" s="8">
        <v>150</v>
      </c>
      <c r="AZ58" s="7"/>
      <c r="BA58" s="65"/>
      <c r="BB58" s="70">
        <v>150</v>
      </c>
      <c r="BC58" s="7"/>
      <c r="BD58" s="8"/>
      <c r="BE58" s="8"/>
      <c r="BF58" s="8"/>
      <c r="BG58" s="67">
        <v>0</v>
      </c>
      <c r="BH58" s="67">
        <v>-20</v>
      </c>
      <c r="BI58" s="67">
        <v>20</v>
      </c>
      <c r="BJ58" s="8"/>
      <c r="BK58" s="8"/>
      <c r="BL58" s="21">
        <v>0</v>
      </c>
      <c r="BM58" s="8">
        <v>0</v>
      </c>
      <c r="BN58" s="8">
        <v>150</v>
      </c>
      <c r="BO58" s="7"/>
      <c r="BP58" s="71" t="e">
        <v>#NAME?</v>
      </c>
      <c r="BQ58" s="82" t="e">
        <f t="shared" si="31"/>
        <v>#NAME?</v>
      </c>
    </row>
    <row r="59" spans="1:69" ht="17" thickBot="1" x14ac:dyDescent="0.25">
      <c r="A59" s="81"/>
      <c r="B59" s="82"/>
      <c r="C59" s="82"/>
      <c r="D59" s="83"/>
      <c r="E59" s="65"/>
      <c r="F59" s="70">
        <v>150</v>
      </c>
      <c r="G59" s="7"/>
      <c r="H59" s="8"/>
      <c r="I59" s="8"/>
      <c r="J59" s="8"/>
      <c r="K59" s="67">
        <v>0</v>
      </c>
      <c r="L59" s="67">
        <v>-20</v>
      </c>
      <c r="M59" s="67">
        <v>20</v>
      </c>
      <c r="N59" s="8"/>
      <c r="O59" s="8"/>
      <c r="P59" s="21">
        <v>0</v>
      </c>
      <c r="Q59" s="8">
        <v>0</v>
      </c>
      <c r="R59" s="8">
        <v>150</v>
      </c>
      <c r="S59" s="7"/>
      <c r="T59" s="71" t="e">
        <v>#NAME?</v>
      </c>
      <c r="U59" s="65"/>
      <c r="V59" s="70">
        <v>150</v>
      </c>
      <c r="W59" s="7"/>
      <c r="X59" s="8"/>
      <c r="Y59" s="8"/>
      <c r="Z59" s="8"/>
      <c r="AA59" s="67">
        <v>0</v>
      </c>
      <c r="AB59" s="67">
        <v>-20</v>
      </c>
      <c r="AC59" s="67">
        <v>20</v>
      </c>
      <c r="AD59" s="8"/>
      <c r="AE59" s="8"/>
      <c r="AF59" s="21">
        <v>0</v>
      </c>
      <c r="AG59" s="8">
        <v>0</v>
      </c>
      <c r="AH59" s="8">
        <v>150</v>
      </c>
      <c r="AI59" s="7"/>
      <c r="AJ59" s="71" t="e">
        <v>#NAME?</v>
      </c>
      <c r="AK59" s="82" t="e">
        <f t="shared" si="30"/>
        <v>#NAME?</v>
      </c>
      <c r="AL59" s="65"/>
      <c r="AM59" s="70">
        <v>150</v>
      </c>
      <c r="AN59" s="7"/>
      <c r="AO59" s="8"/>
      <c r="AP59" s="8"/>
      <c r="AQ59" s="8"/>
      <c r="AR59" s="67">
        <v>0</v>
      </c>
      <c r="AS59" s="67">
        <v>-20</v>
      </c>
      <c r="AT59" s="67">
        <v>20</v>
      </c>
      <c r="AU59" s="8"/>
      <c r="AV59" s="8"/>
      <c r="AW59" s="21">
        <v>0</v>
      </c>
      <c r="AX59" s="8">
        <v>0</v>
      </c>
      <c r="AY59" s="8">
        <v>150</v>
      </c>
      <c r="AZ59" s="7"/>
      <c r="BA59" s="65"/>
      <c r="BB59" s="70">
        <v>150</v>
      </c>
      <c r="BC59" s="7"/>
      <c r="BD59" s="8"/>
      <c r="BE59" s="8"/>
      <c r="BF59" s="8"/>
      <c r="BG59" s="67">
        <v>0</v>
      </c>
      <c r="BH59" s="67">
        <v>-20</v>
      </c>
      <c r="BI59" s="67">
        <v>20</v>
      </c>
      <c r="BJ59" s="8"/>
      <c r="BK59" s="8"/>
      <c r="BL59" s="21">
        <v>0</v>
      </c>
      <c r="BM59" s="8">
        <v>0</v>
      </c>
      <c r="BN59" s="8">
        <v>150</v>
      </c>
      <c r="BO59" s="7"/>
      <c r="BP59" s="71" t="e">
        <v>#NAME?</v>
      </c>
      <c r="BQ59" s="82" t="e">
        <f t="shared" si="31"/>
        <v>#NAME?</v>
      </c>
    </row>
    <row r="60" spans="1:69" ht="17" thickBot="1" x14ac:dyDescent="0.25">
      <c r="A60" s="81"/>
      <c r="B60" s="82"/>
      <c r="C60" s="82"/>
      <c r="D60" s="83"/>
      <c r="E60" s="65"/>
      <c r="F60" s="70">
        <v>150</v>
      </c>
      <c r="G60" s="7"/>
      <c r="H60" s="8"/>
      <c r="I60" s="8"/>
      <c r="J60" s="8"/>
      <c r="K60" s="67">
        <v>0</v>
      </c>
      <c r="L60" s="67">
        <v>-20</v>
      </c>
      <c r="M60" s="67">
        <v>20</v>
      </c>
      <c r="N60" s="8"/>
      <c r="O60" s="8"/>
      <c r="P60" s="21">
        <v>0</v>
      </c>
      <c r="Q60" s="8">
        <v>0</v>
      </c>
      <c r="R60" s="8">
        <v>150</v>
      </c>
      <c r="S60" s="7"/>
      <c r="T60" s="71" t="e">
        <v>#NAME?</v>
      </c>
      <c r="U60" s="65"/>
      <c r="V60" s="70">
        <v>150</v>
      </c>
      <c r="W60" s="7"/>
      <c r="X60" s="8"/>
      <c r="Y60" s="8"/>
      <c r="Z60" s="8"/>
      <c r="AA60" s="67">
        <v>0</v>
      </c>
      <c r="AB60" s="67">
        <v>-20</v>
      </c>
      <c r="AC60" s="67">
        <v>20</v>
      </c>
      <c r="AD60" s="8"/>
      <c r="AE60" s="8"/>
      <c r="AF60" s="21">
        <v>0</v>
      </c>
      <c r="AG60" s="8">
        <v>0</v>
      </c>
      <c r="AH60" s="8">
        <v>150</v>
      </c>
      <c r="AI60" s="7"/>
      <c r="AJ60" s="71" t="e">
        <v>#NAME?</v>
      </c>
      <c r="AK60" s="82" t="e">
        <f t="shared" si="30"/>
        <v>#NAME?</v>
      </c>
      <c r="AL60" s="65"/>
      <c r="AM60" s="70">
        <v>150</v>
      </c>
      <c r="AN60" s="7"/>
      <c r="AO60" s="8"/>
      <c r="AP60" s="8"/>
      <c r="AQ60" s="8"/>
      <c r="AR60" s="67">
        <v>0</v>
      </c>
      <c r="AS60" s="67">
        <v>-20</v>
      </c>
      <c r="AT60" s="67">
        <v>20</v>
      </c>
      <c r="AU60" s="8"/>
      <c r="AV60" s="8"/>
      <c r="AW60" s="21">
        <v>0</v>
      </c>
      <c r="AX60" s="8">
        <v>0</v>
      </c>
      <c r="AY60" s="8">
        <v>150</v>
      </c>
      <c r="AZ60" s="7"/>
      <c r="BA60" s="65"/>
      <c r="BB60" s="70">
        <v>150</v>
      </c>
      <c r="BC60" s="7"/>
      <c r="BD60" s="8"/>
      <c r="BE60" s="8"/>
      <c r="BF60" s="8"/>
      <c r="BG60" s="67">
        <v>0</v>
      </c>
      <c r="BH60" s="67">
        <v>-20</v>
      </c>
      <c r="BI60" s="67">
        <v>20</v>
      </c>
      <c r="BJ60" s="8"/>
      <c r="BK60" s="8"/>
      <c r="BL60" s="21">
        <v>0</v>
      </c>
      <c r="BM60" s="8">
        <v>0</v>
      </c>
      <c r="BN60" s="8">
        <v>150</v>
      </c>
      <c r="BO60" s="7"/>
      <c r="BP60" s="71" t="e">
        <v>#NAME?</v>
      </c>
      <c r="BQ60" s="82" t="e">
        <f t="shared" si="31"/>
        <v>#NAME?</v>
      </c>
    </row>
    <row r="61" spans="1:69" ht="17" thickBot="1" x14ac:dyDescent="0.25">
      <c r="A61" s="81"/>
      <c r="B61" s="82"/>
      <c r="C61" s="82"/>
      <c r="D61" s="83"/>
      <c r="E61" s="65"/>
      <c r="F61" s="70">
        <v>150</v>
      </c>
      <c r="G61" s="7"/>
      <c r="H61" s="8"/>
      <c r="I61" s="8"/>
      <c r="J61" s="8"/>
      <c r="K61" s="67">
        <v>0</v>
      </c>
      <c r="L61" s="67">
        <v>-20</v>
      </c>
      <c r="M61" s="67">
        <v>20</v>
      </c>
      <c r="N61" s="8"/>
      <c r="O61" s="8"/>
      <c r="P61" s="21">
        <v>0</v>
      </c>
      <c r="Q61" s="8">
        <v>0</v>
      </c>
      <c r="R61" s="8">
        <v>150</v>
      </c>
      <c r="S61" s="7"/>
      <c r="T61" s="71" t="e">
        <v>#NAME?</v>
      </c>
      <c r="U61" s="65"/>
      <c r="V61" s="70">
        <v>150</v>
      </c>
      <c r="W61" s="7"/>
      <c r="X61" s="8"/>
      <c r="Y61" s="8"/>
      <c r="Z61" s="8"/>
      <c r="AA61" s="67">
        <v>0</v>
      </c>
      <c r="AB61" s="67">
        <v>-20</v>
      </c>
      <c r="AC61" s="67">
        <v>20</v>
      </c>
      <c r="AD61" s="8"/>
      <c r="AE61" s="8"/>
      <c r="AF61" s="21">
        <v>0</v>
      </c>
      <c r="AG61" s="8">
        <v>0</v>
      </c>
      <c r="AH61" s="8">
        <v>150</v>
      </c>
      <c r="AI61" s="7"/>
      <c r="AJ61" s="71" t="e">
        <v>#NAME?</v>
      </c>
      <c r="AK61" s="82" t="e">
        <f t="shared" si="30"/>
        <v>#NAME?</v>
      </c>
      <c r="AL61" s="65"/>
      <c r="AM61" s="70">
        <v>150</v>
      </c>
      <c r="AN61" s="7"/>
      <c r="AO61" s="8"/>
      <c r="AP61" s="8"/>
      <c r="AQ61" s="8"/>
      <c r="AR61" s="67">
        <v>0</v>
      </c>
      <c r="AS61" s="67">
        <v>-20</v>
      </c>
      <c r="AT61" s="67">
        <v>20</v>
      </c>
      <c r="AU61" s="8"/>
      <c r="AV61" s="8"/>
      <c r="AW61" s="21">
        <v>0</v>
      </c>
      <c r="AX61" s="8">
        <v>0</v>
      </c>
      <c r="AY61" s="8">
        <v>150</v>
      </c>
      <c r="AZ61" s="7"/>
      <c r="BA61" s="65"/>
      <c r="BB61" s="70">
        <v>150</v>
      </c>
      <c r="BC61" s="7"/>
      <c r="BD61" s="8"/>
      <c r="BE61" s="8"/>
      <c r="BF61" s="8"/>
      <c r="BG61" s="67">
        <v>0</v>
      </c>
      <c r="BH61" s="67">
        <v>-20</v>
      </c>
      <c r="BI61" s="67">
        <v>20</v>
      </c>
      <c r="BJ61" s="8"/>
      <c r="BK61" s="8"/>
      <c r="BL61" s="21">
        <v>0</v>
      </c>
      <c r="BM61" s="8">
        <v>0</v>
      </c>
      <c r="BN61" s="8">
        <v>150</v>
      </c>
      <c r="BO61" s="7"/>
      <c r="BP61" s="71" t="e">
        <v>#NAME?</v>
      </c>
      <c r="BQ61" s="82" t="e">
        <f t="shared" si="31"/>
        <v>#NAME?</v>
      </c>
    </row>
    <row r="62" spans="1:69" ht="17" thickBot="1" x14ac:dyDescent="0.25">
      <c r="A62" s="81"/>
      <c r="B62" s="82"/>
      <c r="C62" s="82"/>
      <c r="D62" s="83"/>
      <c r="E62" s="65"/>
      <c r="F62" s="70">
        <v>150</v>
      </c>
      <c r="G62" s="7"/>
      <c r="H62" s="8"/>
      <c r="I62" s="8"/>
      <c r="J62" s="8"/>
      <c r="K62" s="67">
        <v>0</v>
      </c>
      <c r="L62" s="67">
        <v>-20</v>
      </c>
      <c r="M62" s="67">
        <v>20</v>
      </c>
      <c r="N62" s="8"/>
      <c r="O62" s="8"/>
      <c r="P62" s="21">
        <v>0</v>
      </c>
      <c r="Q62" s="8">
        <v>0</v>
      </c>
      <c r="R62" s="8">
        <v>150</v>
      </c>
      <c r="S62" s="7"/>
      <c r="T62" s="71" t="e">
        <v>#NAME?</v>
      </c>
      <c r="U62" s="65"/>
      <c r="V62" s="70">
        <v>150</v>
      </c>
      <c r="W62" s="7"/>
      <c r="X62" s="8"/>
      <c r="Y62" s="8"/>
      <c r="Z62" s="8"/>
      <c r="AA62" s="67">
        <v>0</v>
      </c>
      <c r="AB62" s="67">
        <v>-20</v>
      </c>
      <c r="AC62" s="67">
        <v>20</v>
      </c>
      <c r="AD62" s="8"/>
      <c r="AE62" s="8"/>
      <c r="AF62" s="21">
        <v>0</v>
      </c>
      <c r="AG62" s="8">
        <v>0</v>
      </c>
      <c r="AH62" s="8">
        <v>150</v>
      </c>
      <c r="AI62" s="7"/>
      <c r="AJ62" s="71" t="e">
        <v>#NAME?</v>
      </c>
      <c r="AK62" s="82" t="e">
        <f t="shared" si="30"/>
        <v>#NAME?</v>
      </c>
      <c r="AL62" s="65"/>
      <c r="AM62" s="70">
        <v>150</v>
      </c>
      <c r="AN62" s="7"/>
      <c r="AO62" s="8"/>
      <c r="AP62" s="8"/>
      <c r="AQ62" s="8"/>
      <c r="AR62" s="67">
        <v>0</v>
      </c>
      <c r="AS62" s="67">
        <v>-20</v>
      </c>
      <c r="AT62" s="67">
        <v>20</v>
      </c>
      <c r="AU62" s="8"/>
      <c r="AV62" s="8"/>
      <c r="AW62" s="21">
        <v>0</v>
      </c>
      <c r="AX62" s="8">
        <v>0</v>
      </c>
      <c r="AY62" s="8">
        <v>150</v>
      </c>
      <c r="AZ62" s="7"/>
      <c r="BA62" s="65"/>
      <c r="BB62" s="70">
        <v>150</v>
      </c>
      <c r="BC62" s="7"/>
      <c r="BD62" s="8"/>
      <c r="BE62" s="8"/>
      <c r="BF62" s="8"/>
      <c r="BG62" s="67">
        <v>0</v>
      </c>
      <c r="BH62" s="67">
        <v>-20</v>
      </c>
      <c r="BI62" s="67">
        <v>20</v>
      </c>
      <c r="BJ62" s="8"/>
      <c r="BK62" s="8"/>
      <c r="BL62" s="21">
        <v>0</v>
      </c>
      <c r="BM62" s="8">
        <v>0</v>
      </c>
      <c r="BN62" s="8">
        <v>150</v>
      </c>
      <c r="BO62" s="7"/>
      <c r="BP62" s="71" t="e">
        <v>#NAME?</v>
      </c>
      <c r="BQ62" s="82" t="e">
        <f t="shared" si="31"/>
        <v>#NAME?</v>
      </c>
    </row>
    <row r="63" spans="1:69" ht="17" thickBot="1" x14ac:dyDescent="0.25">
      <c r="A63" s="81"/>
      <c r="B63" s="82"/>
      <c r="C63" s="82"/>
      <c r="D63" s="83"/>
      <c r="E63" s="65"/>
      <c r="F63" s="70">
        <v>150</v>
      </c>
      <c r="G63" s="7"/>
      <c r="H63" s="8"/>
      <c r="I63" s="8"/>
      <c r="J63" s="8"/>
      <c r="K63" s="67">
        <v>0</v>
      </c>
      <c r="L63" s="67">
        <v>-20</v>
      </c>
      <c r="M63" s="67">
        <v>20</v>
      </c>
      <c r="N63" s="8"/>
      <c r="O63" s="8"/>
      <c r="P63" s="21">
        <v>0</v>
      </c>
      <c r="Q63" s="8">
        <v>0</v>
      </c>
      <c r="R63" s="8">
        <v>150</v>
      </c>
      <c r="S63" s="7"/>
      <c r="T63" s="71" t="e">
        <v>#NAME?</v>
      </c>
      <c r="U63" s="65"/>
      <c r="V63" s="70">
        <v>150</v>
      </c>
      <c r="W63" s="7"/>
      <c r="X63" s="8"/>
      <c r="Y63" s="8"/>
      <c r="Z63" s="8"/>
      <c r="AA63" s="67">
        <v>0</v>
      </c>
      <c r="AB63" s="67">
        <v>-20</v>
      </c>
      <c r="AC63" s="67">
        <v>20</v>
      </c>
      <c r="AD63" s="8"/>
      <c r="AE63" s="8"/>
      <c r="AF63" s="21">
        <v>0</v>
      </c>
      <c r="AG63" s="8">
        <v>0</v>
      </c>
      <c r="AH63" s="8">
        <v>150</v>
      </c>
      <c r="AI63" s="7"/>
      <c r="AJ63" s="71" t="e">
        <v>#NAME?</v>
      </c>
      <c r="AK63" s="82" t="e">
        <f t="shared" si="30"/>
        <v>#NAME?</v>
      </c>
      <c r="AL63" s="65"/>
      <c r="AM63" s="70">
        <v>150</v>
      </c>
      <c r="AN63" s="7"/>
      <c r="AO63" s="8"/>
      <c r="AP63" s="8"/>
      <c r="AQ63" s="8"/>
      <c r="AR63" s="67">
        <v>0</v>
      </c>
      <c r="AS63" s="67">
        <v>-20</v>
      </c>
      <c r="AT63" s="67">
        <v>20</v>
      </c>
      <c r="AU63" s="8"/>
      <c r="AV63" s="8"/>
      <c r="AW63" s="21">
        <v>0</v>
      </c>
      <c r="AX63" s="8">
        <v>0</v>
      </c>
      <c r="AY63" s="8">
        <v>150</v>
      </c>
      <c r="AZ63" s="7"/>
      <c r="BA63" s="65"/>
      <c r="BB63" s="70">
        <v>150</v>
      </c>
      <c r="BC63" s="7"/>
      <c r="BD63" s="8"/>
      <c r="BE63" s="8"/>
      <c r="BF63" s="8"/>
      <c r="BG63" s="67">
        <v>0</v>
      </c>
      <c r="BH63" s="67">
        <v>-20</v>
      </c>
      <c r="BI63" s="67">
        <v>20</v>
      </c>
      <c r="BJ63" s="8"/>
      <c r="BK63" s="8"/>
      <c r="BL63" s="21">
        <v>0</v>
      </c>
      <c r="BM63" s="8">
        <v>0</v>
      </c>
      <c r="BN63" s="8">
        <v>150</v>
      </c>
      <c r="BO63" s="7"/>
      <c r="BP63" s="71" t="e">
        <v>#NAME?</v>
      </c>
      <c r="BQ63" s="82" t="e">
        <f t="shared" si="31"/>
        <v>#NAME?</v>
      </c>
    </row>
  </sheetData>
  <mergeCells count="72">
    <mergeCell ref="AS45:AT45"/>
    <mergeCell ref="BQ43:BQ45"/>
    <mergeCell ref="BQ22:BQ24"/>
    <mergeCell ref="AZ23:BP23"/>
    <mergeCell ref="AL44:AN44"/>
    <mergeCell ref="AO44:AY44"/>
    <mergeCell ref="AZ44:BP44"/>
    <mergeCell ref="AL22:AY22"/>
    <mergeCell ref="AL23:AN23"/>
    <mergeCell ref="AO23:AY23"/>
    <mergeCell ref="AS24:AT24"/>
    <mergeCell ref="AZ22:BP22"/>
    <mergeCell ref="BH24:BI24"/>
    <mergeCell ref="BH45:BI45"/>
    <mergeCell ref="AL1:BP1"/>
    <mergeCell ref="AL2:AN2"/>
    <mergeCell ref="AO2:AZ2"/>
    <mergeCell ref="AS3:AT3"/>
    <mergeCell ref="BQ1:BQ3"/>
    <mergeCell ref="BA2:BC2"/>
    <mergeCell ref="BD2:BO2"/>
    <mergeCell ref="BH3:BI3"/>
    <mergeCell ref="A44:A45"/>
    <mergeCell ref="B44:B45"/>
    <mergeCell ref="C44:C45"/>
    <mergeCell ref="A43:D43"/>
    <mergeCell ref="U44:W44"/>
    <mergeCell ref="X44:AH44"/>
    <mergeCell ref="AI44:AJ44"/>
    <mergeCell ref="AB45:AC45"/>
    <mergeCell ref="E44:G44"/>
    <mergeCell ref="H44:R44"/>
    <mergeCell ref="S44:T44"/>
    <mergeCell ref="L45:M45"/>
    <mergeCell ref="AI22:AJ22"/>
    <mergeCell ref="E43:R43"/>
    <mergeCell ref="S43:T43"/>
    <mergeCell ref="AB24:AC24"/>
    <mergeCell ref="AI43:AJ43"/>
    <mergeCell ref="U43:AH43"/>
    <mergeCell ref="H2:R2"/>
    <mergeCell ref="A22:D22"/>
    <mergeCell ref="AK22:AK24"/>
    <mergeCell ref="H23:R23"/>
    <mergeCell ref="S23:T23"/>
    <mergeCell ref="X23:AH23"/>
    <mergeCell ref="AI23:AJ23"/>
    <mergeCell ref="A23:A24"/>
    <mergeCell ref="B23:B24"/>
    <mergeCell ref="D23:D24"/>
    <mergeCell ref="E23:G23"/>
    <mergeCell ref="U23:W23"/>
    <mergeCell ref="L24:M24"/>
    <mergeCell ref="E22:R22"/>
    <mergeCell ref="S22:T22"/>
    <mergeCell ref="U22:AH22"/>
    <mergeCell ref="AK1:AK3"/>
    <mergeCell ref="L3:M3"/>
    <mergeCell ref="AB3:AC3"/>
    <mergeCell ref="D44:D45"/>
    <mergeCell ref="AK43:AK45"/>
    <mergeCell ref="S2:T2"/>
    <mergeCell ref="U2:W2"/>
    <mergeCell ref="X2:AI2"/>
    <mergeCell ref="A1:D1"/>
    <mergeCell ref="E1:R1"/>
    <mergeCell ref="S1:T1"/>
    <mergeCell ref="U1:AJ1"/>
    <mergeCell ref="A2:A3"/>
    <mergeCell ref="B2:B3"/>
    <mergeCell ref="D2:D3"/>
    <mergeCell ref="E2:G2"/>
  </mergeCells>
  <phoneticPr fontId="16" type="noConversion"/>
  <pageMargins left="0.75" right="0.75" top="1" bottom="1" header="0.5" footer="0.5"/>
  <pageSetup scale="23" fitToHeight="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</dc:creator>
  <cp:lastModifiedBy>Microsoft Office User</cp:lastModifiedBy>
  <cp:lastPrinted>2018-08-25T19:28:08Z</cp:lastPrinted>
  <dcterms:created xsi:type="dcterms:W3CDTF">2018-04-29T00:59:06Z</dcterms:created>
  <dcterms:modified xsi:type="dcterms:W3CDTF">2018-10-02T12:20:36Z</dcterms:modified>
</cp:coreProperties>
</file>